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knjiga\OneDrive - Sveučilište u Zagrebu, Geotehnički fakultet\Radna površina\"/>
    </mc:Choice>
  </mc:AlternateContent>
  <xr:revisionPtr revIDLastSave="0" documentId="13_ncr:1_{60149D75-CD6D-4817-BBD5-1AF9F1978705}" xr6:coauthVersionLast="3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0" yWindow="0" windowWidth="13695" windowHeight="9720"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8" i="9" l="1"/>
  <c r="J1448" i="9"/>
  <c r="F318" i="9"/>
  <c r="F317" i="9"/>
  <c r="F316" i="9"/>
  <c r="F315" i="9" s="1"/>
  <c r="F314" i="9"/>
  <c r="F313" i="9"/>
  <c r="F312" i="9"/>
  <c r="F311" i="9"/>
  <c r="F310" i="9"/>
  <c r="H309" i="9"/>
  <c r="G309" i="9"/>
  <c r="F309" i="9"/>
  <c r="E309" i="9"/>
  <c r="B309" i="9" s="1"/>
  <c r="F308" i="9"/>
  <c r="H307" i="9"/>
  <c r="G307" i="9"/>
  <c r="E307" i="9" s="1"/>
  <c r="B307" i="9" s="1"/>
  <c r="F307" i="9"/>
  <c r="H306" i="9"/>
  <c r="E306" i="9" s="1"/>
  <c r="B306" i="9" s="1"/>
  <c r="G306" i="9"/>
  <c r="F306" i="9"/>
  <c r="H305" i="9"/>
  <c r="G305" i="9"/>
  <c r="F305" i="9"/>
  <c r="E305" i="9"/>
  <c r="B305" i="9" s="1"/>
  <c r="H304" i="9"/>
  <c r="G304" i="9"/>
  <c r="E304" i="9" s="1"/>
  <c r="B304" i="9" s="1"/>
  <c r="F304" i="9"/>
  <c r="H303" i="9"/>
  <c r="G303" i="9"/>
  <c r="E303" i="9" s="1"/>
  <c r="B303" i="9" s="1"/>
  <c r="F303" i="9"/>
  <c r="H302" i="9"/>
  <c r="E302" i="9" s="1"/>
  <c r="B302" i="9" s="1"/>
  <c r="G302" i="9"/>
  <c r="F302" i="9"/>
  <c r="H301" i="9"/>
  <c r="G301" i="9"/>
  <c r="F301" i="9"/>
  <c r="H300" i="9"/>
  <c r="G300" i="9"/>
  <c r="F300" i="9"/>
  <c r="H299" i="9"/>
  <c r="G299" i="9"/>
  <c r="F299" i="9"/>
  <c r="E299" i="9"/>
  <c r="B299" i="9" s="1"/>
  <c r="H298" i="9"/>
  <c r="G298" i="9"/>
  <c r="F298" i="9"/>
  <c r="H297" i="9"/>
  <c r="G297" i="9"/>
  <c r="E297" i="9" s="1"/>
  <c r="B297" i="9" s="1"/>
  <c r="F297" i="9"/>
  <c r="H296" i="9"/>
  <c r="G296" i="9"/>
  <c r="F296" i="9"/>
  <c r="H295" i="9"/>
  <c r="G295" i="9"/>
  <c r="F295" i="9"/>
  <c r="E295" i="9"/>
  <c r="B295" i="9" s="1"/>
  <c r="H294" i="9"/>
  <c r="G294" i="9"/>
  <c r="F294" i="9"/>
  <c r="H293" i="9"/>
  <c r="G293" i="9"/>
  <c r="F293" i="9"/>
  <c r="H292" i="9"/>
  <c r="E292" i="9" s="1"/>
  <c r="B292" i="9" s="1"/>
  <c r="G292" i="9"/>
  <c r="F292" i="9"/>
  <c r="F291" i="9"/>
  <c r="F290" i="9"/>
  <c r="H289" i="9"/>
  <c r="G289" i="9"/>
  <c r="E289" i="9" s="1"/>
  <c r="B289" i="9" s="1"/>
  <c r="F289" i="9"/>
  <c r="H288" i="9"/>
  <c r="E288" i="9" s="1"/>
  <c r="B288" i="9" s="1"/>
  <c r="G288" i="9"/>
  <c r="F288" i="9"/>
  <c r="H287" i="9"/>
  <c r="G287" i="9"/>
  <c r="F287" i="9"/>
  <c r="H286" i="9"/>
  <c r="G286" i="9"/>
  <c r="F286" i="9"/>
  <c r="F285" i="9"/>
  <c r="H284" i="9"/>
  <c r="G284" i="9"/>
  <c r="E284" i="9" s="1"/>
  <c r="F284" i="9"/>
  <c r="B284" i="9"/>
  <c r="H283" i="9"/>
  <c r="G283" i="9"/>
  <c r="F283" i="9"/>
  <c r="E283" i="9"/>
  <c r="B283" i="9" s="1"/>
  <c r="H282" i="9"/>
  <c r="G282" i="9"/>
  <c r="F282" i="9"/>
  <c r="F281" i="9"/>
  <c r="F280" i="9"/>
  <c r="F277" i="9" s="1"/>
  <c r="F279" i="9"/>
  <c r="F278" i="9"/>
  <c r="F276" i="9"/>
  <c r="L275" i="9"/>
  <c r="H275" i="9"/>
  <c r="F275" i="9"/>
  <c r="F274" i="9"/>
  <c r="I273" i="9"/>
  <c r="H273" i="9"/>
  <c r="F273" i="9"/>
  <c r="E272" i="9"/>
  <c r="M271" i="9"/>
  <c r="L271" i="9"/>
  <c r="F271" i="9"/>
  <c r="E271" i="9"/>
  <c r="M270" i="9"/>
  <c r="L270" i="9"/>
  <c r="F270" i="9" s="1"/>
  <c r="B270" i="9" s="1"/>
  <c r="E270" i="9"/>
  <c r="M269" i="9"/>
  <c r="L269" i="9"/>
  <c r="F269" i="9" s="1"/>
  <c r="E269" i="9"/>
  <c r="B269" i="9" s="1"/>
  <c r="M268" i="9"/>
  <c r="L268" i="9"/>
  <c r="F268" i="9"/>
  <c r="E268" i="9"/>
  <c r="M267" i="9"/>
  <c r="L267" i="9"/>
  <c r="F267" i="9"/>
  <c r="E267" i="9"/>
  <c r="M266" i="9"/>
  <c r="L266" i="9"/>
  <c r="F266" i="9" s="1"/>
  <c r="B266" i="9" s="1"/>
  <c r="E266" i="9"/>
  <c r="M265" i="9"/>
  <c r="L265" i="9"/>
  <c r="F265" i="9" s="1"/>
  <c r="E265" i="9"/>
  <c r="B265" i="9" s="1"/>
  <c r="M264" i="9"/>
  <c r="L264" i="9"/>
  <c r="F264" i="9"/>
  <c r="E264" i="9"/>
  <c r="M263" i="9"/>
  <c r="L263" i="9"/>
  <c r="F263" i="9"/>
  <c r="E263" i="9"/>
  <c r="M262" i="9"/>
  <c r="L262" i="9"/>
  <c r="F262" i="9" s="1"/>
  <c r="B262" i="9" s="1"/>
  <c r="E262" i="9"/>
  <c r="M261" i="9"/>
  <c r="L261" i="9"/>
  <c r="F261" i="9" s="1"/>
  <c r="E261" i="9"/>
  <c r="B261" i="9" s="1"/>
  <c r="M260" i="9"/>
  <c r="L260" i="9"/>
  <c r="F260" i="9"/>
  <c r="E260" i="9"/>
  <c r="M259" i="9"/>
  <c r="L259" i="9"/>
  <c r="F259" i="9"/>
  <c r="E259" i="9"/>
  <c r="M258" i="9"/>
  <c r="L258" i="9"/>
  <c r="F258" i="9" s="1"/>
  <c r="B258" i="9" s="1"/>
  <c r="E258" i="9"/>
  <c r="M257" i="9"/>
  <c r="L257" i="9"/>
  <c r="F257" i="9" s="1"/>
  <c r="E257" i="9"/>
  <c r="B257" i="9" s="1"/>
  <c r="M256" i="9"/>
  <c r="L256" i="9"/>
  <c r="F256" i="9"/>
  <c r="E256" i="9"/>
  <c r="M255" i="9"/>
  <c r="L255" i="9"/>
  <c r="F255" i="9"/>
  <c r="E255" i="9"/>
  <c r="M254" i="9"/>
  <c r="L254" i="9"/>
  <c r="F254" i="9" s="1"/>
  <c r="B254" i="9" s="1"/>
  <c r="E254" i="9"/>
  <c r="M253" i="9"/>
  <c r="L253" i="9"/>
  <c r="F253" i="9" s="1"/>
  <c r="E253" i="9"/>
  <c r="B253" i="9" s="1"/>
  <c r="M252" i="9"/>
  <c r="L252" i="9"/>
  <c r="F252" i="9"/>
  <c r="E252" i="9"/>
  <c r="M251" i="9"/>
  <c r="L251" i="9"/>
  <c r="F251" i="9"/>
  <c r="E251" i="9"/>
  <c r="M250" i="9"/>
  <c r="L250" i="9"/>
  <c r="F250" i="9" s="1"/>
  <c r="B250" i="9" s="1"/>
  <c r="E250" i="9"/>
  <c r="M249" i="9"/>
  <c r="L249" i="9"/>
  <c r="F249" i="9" s="1"/>
  <c r="E249" i="9"/>
  <c r="B249" i="9" s="1"/>
  <c r="M248" i="9"/>
  <c r="L248" i="9"/>
  <c r="F248" i="9"/>
  <c r="E248" i="9"/>
  <c r="M247" i="9"/>
  <c r="L247" i="9"/>
  <c r="F247" i="9"/>
  <c r="E247" i="9"/>
  <c r="M246" i="9"/>
  <c r="L246" i="9"/>
  <c r="F246" i="9" s="1"/>
  <c r="B246" i="9" s="1"/>
  <c r="E246" i="9"/>
  <c r="M245" i="9"/>
  <c r="L245" i="9"/>
  <c r="E245" i="9"/>
  <c r="M244" i="9"/>
  <c r="L244" i="9"/>
  <c r="F244" i="9"/>
  <c r="E244" i="9"/>
  <c r="M243" i="9"/>
  <c r="L243" i="9"/>
  <c r="F243" i="9"/>
  <c r="E243" i="9"/>
  <c r="M242" i="9"/>
  <c r="L242" i="9"/>
  <c r="F242" i="9" s="1"/>
  <c r="B242" i="9" s="1"/>
  <c r="E242" i="9"/>
  <c r="M241" i="9"/>
  <c r="L241" i="9"/>
  <c r="E241" i="9"/>
  <c r="M240" i="9"/>
  <c r="L240" i="9"/>
  <c r="F240" i="9"/>
  <c r="E240" i="9"/>
  <c r="M239" i="9"/>
  <c r="L239" i="9"/>
  <c r="F239" i="9"/>
  <c r="E239" i="9"/>
  <c r="M238" i="9"/>
  <c r="L238" i="9"/>
  <c r="F238" i="9" s="1"/>
  <c r="B238" i="9" s="1"/>
  <c r="E238" i="9"/>
  <c r="M237" i="9"/>
  <c r="L237" i="9"/>
  <c r="E237" i="9"/>
  <c r="M236" i="9"/>
  <c r="L236" i="9"/>
  <c r="F236" i="9"/>
  <c r="E236" i="9"/>
  <c r="M235" i="9"/>
  <c r="L235" i="9"/>
  <c r="F235" i="9"/>
  <c r="E235" i="9"/>
  <c r="M234" i="9"/>
  <c r="L234" i="9"/>
  <c r="F234" i="9" s="1"/>
  <c r="B234" i="9" s="1"/>
  <c r="E234" i="9"/>
  <c r="M233" i="9"/>
  <c r="L233" i="9"/>
  <c r="E233" i="9"/>
  <c r="M232" i="9"/>
  <c r="L232" i="9"/>
  <c r="F232" i="9"/>
  <c r="E232" i="9"/>
  <c r="M231" i="9"/>
  <c r="L231" i="9"/>
  <c r="F231" i="9"/>
  <c r="E231" i="9"/>
  <c r="M230" i="9"/>
  <c r="L230" i="9"/>
  <c r="E230" i="9"/>
  <c r="M229" i="9"/>
  <c r="L229" i="9"/>
  <c r="E229" i="9"/>
  <c r="M228" i="9"/>
  <c r="L228" i="9"/>
  <c r="F228" i="9"/>
  <c r="E228" i="9"/>
  <c r="M227" i="9"/>
  <c r="L227" i="9"/>
  <c r="F227" i="9"/>
  <c r="E227" i="9"/>
  <c r="M226" i="9"/>
  <c r="L226" i="9"/>
  <c r="E226" i="9"/>
  <c r="M225" i="9"/>
  <c r="L225" i="9"/>
  <c r="E225" i="9"/>
  <c r="M224" i="9"/>
  <c r="L224" i="9"/>
  <c r="F224" i="9"/>
  <c r="E224" i="9"/>
  <c r="M223" i="9"/>
  <c r="L223" i="9"/>
  <c r="F223" i="9"/>
  <c r="E223" i="9"/>
  <c r="M222" i="9"/>
  <c r="L222" i="9"/>
  <c r="F222" i="9" s="1"/>
  <c r="B222" i="9" s="1"/>
  <c r="E222" i="9"/>
  <c r="M221" i="9"/>
  <c r="L221" i="9"/>
  <c r="F221" i="9" s="1"/>
  <c r="E221" i="9"/>
  <c r="B221" i="9" s="1"/>
  <c r="M220" i="9"/>
  <c r="F220" i="9" s="1"/>
  <c r="L220" i="9"/>
  <c r="E220" i="9"/>
  <c r="M219" i="9"/>
  <c r="F219" i="9" s="1"/>
  <c r="L219" i="9"/>
  <c r="E219" i="9"/>
  <c r="M218" i="9"/>
  <c r="L218" i="9"/>
  <c r="E218" i="9"/>
  <c r="M217" i="9"/>
  <c r="L217" i="9"/>
  <c r="E217" i="9"/>
  <c r="M216" i="9"/>
  <c r="L216" i="9"/>
  <c r="F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G159" i="9"/>
  <c r="F159" i="9"/>
  <c r="E159" i="9"/>
  <c r="B159" i="9" s="1"/>
  <c r="H158" i="9"/>
  <c r="G158" i="9"/>
  <c r="E158" i="9" s="1"/>
  <c r="B158" i="9" s="1"/>
  <c r="F158" i="9"/>
  <c r="H157" i="9"/>
  <c r="G157" i="9"/>
  <c r="E157" i="9" s="1"/>
  <c r="B157" i="9" s="1"/>
  <c r="F157" i="9"/>
  <c r="H156" i="9"/>
  <c r="E156" i="9" s="1"/>
  <c r="B156" i="9" s="1"/>
  <c r="G156"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E148" i="9" s="1"/>
  <c r="B148" i="9" s="1"/>
  <c r="G148" i="9"/>
  <c r="F148" i="9"/>
  <c r="H147" i="9"/>
  <c r="G147" i="9"/>
  <c r="F147" i="9"/>
  <c r="E147" i="9"/>
  <c r="B147" i="9" s="1"/>
  <c r="H146" i="9"/>
  <c r="G146" i="9"/>
  <c r="E146" i="9" s="1"/>
  <c r="B146" i="9" s="1"/>
  <c r="F146" i="9"/>
  <c r="H145" i="9"/>
  <c r="G145" i="9"/>
  <c r="E145" i="9" s="1"/>
  <c r="B145" i="9" s="1"/>
  <c r="F145" i="9"/>
  <c r="H144" i="9"/>
  <c r="E144" i="9" s="1"/>
  <c r="B144" i="9" s="1"/>
  <c r="G144" i="9"/>
  <c r="F144" i="9"/>
  <c r="F143" i="9"/>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E137" i="9" s="1"/>
  <c r="B137" i="9" s="1"/>
  <c r="F137" i="9"/>
  <c r="H136" i="9"/>
  <c r="E136" i="9" s="1"/>
  <c r="B136" i="9" s="1"/>
  <c r="G136" i="9"/>
  <c r="F136" i="9"/>
  <c r="H135" i="9"/>
  <c r="G135" i="9"/>
  <c r="E135" i="9" s="1"/>
  <c r="B135" i="9" s="1"/>
  <c r="F135" i="9"/>
  <c r="H134" i="9"/>
  <c r="G134" i="9"/>
  <c r="E134" i="9" s="1"/>
  <c r="B134" i="9" s="1"/>
  <c r="F134" i="9"/>
  <c r="H133" i="9"/>
  <c r="G133" i="9"/>
  <c r="F133" i="9"/>
  <c r="E133" i="9"/>
  <c r="B133" i="9" s="1"/>
  <c r="H132" i="9"/>
  <c r="E132" i="9" s="1"/>
  <c r="B132" i="9" s="1"/>
  <c r="G132" i="9"/>
  <c r="F132" i="9"/>
  <c r="H131" i="9"/>
  <c r="G131" i="9"/>
  <c r="E131" i="9" s="1"/>
  <c r="B131" i="9" s="1"/>
  <c r="F131" i="9"/>
  <c r="H130" i="9"/>
  <c r="G130" i="9"/>
  <c r="E130" i="9" s="1"/>
  <c r="B130" i="9" s="1"/>
  <c r="F130" i="9"/>
  <c r="H129" i="9"/>
  <c r="G129" i="9"/>
  <c r="F129" i="9"/>
  <c r="E129" i="9"/>
  <c r="B129" i="9" s="1"/>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B117" i="9" s="1"/>
  <c r="G117" i="9"/>
  <c r="F117" i="9"/>
  <c r="H116" i="9"/>
  <c r="E116" i="9" s="1"/>
  <c r="B116" i="9" s="1"/>
  <c r="G116" i="9"/>
  <c r="F116" i="9"/>
  <c r="H115" i="9"/>
  <c r="G115" i="9"/>
  <c r="E115" i="9" s="1"/>
  <c r="B115" i="9" s="1"/>
  <c r="F115" i="9"/>
  <c r="H114" i="9"/>
  <c r="G114" i="9"/>
  <c r="E114" i="9" s="1"/>
  <c r="B114" i="9" s="1"/>
  <c r="F114" i="9"/>
  <c r="H113" i="9"/>
  <c r="E113" i="9" s="1"/>
  <c r="B113" i="9" s="1"/>
  <c r="G113" i="9"/>
  <c r="F113" i="9"/>
  <c r="H112" i="9"/>
  <c r="E112" i="9" s="1"/>
  <c r="B112" i="9" s="1"/>
  <c r="G112" i="9"/>
  <c r="F112" i="9"/>
  <c r="H111" i="9"/>
  <c r="G111" i="9"/>
  <c r="F111" i="9"/>
  <c r="E111" i="9"/>
  <c r="B111" i="9" s="1"/>
  <c r="H110" i="9"/>
  <c r="G110" i="9"/>
  <c r="E110" i="9" s="1"/>
  <c r="B110" i="9" s="1"/>
  <c r="F110" i="9"/>
  <c r="H109" i="9"/>
  <c r="G109" i="9"/>
  <c r="E109" i="9" s="1"/>
  <c r="B109" i="9" s="1"/>
  <c r="F109" i="9"/>
  <c r="H108" i="9"/>
  <c r="E108" i="9" s="1"/>
  <c r="B108" i="9" s="1"/>
  <c r="G108" i="9"/>
  <c r="F108" i="9"/>
  <c r="H107" i="9"/>
  <c r="E107" i="9" s="1"/>
  <c r="B107" i="9" s="1"/>
  <c r="G107" i="9"/>
  <c r="F107" i="9"/>
  <c r="H106" i="9"/>
  <c r="G106" i="9"/>
  <c r="E106" i="9" s="1"/>
  <c r="B106" i="9" s="1"/>
  <c r="F106" i="9"/>
  <c r="H105" i="9"/>
  <c r="G105" i="9"/>
  <c r="E105" i="9" s="1"/>
  <c r="B105" i="9" s="1"/>
  <c r="F105" i="9"/>
  <c r="H104" i="9"/>
  <c r="G104" i="9"/>
  <c r="F104" i="9"/>
  <c r="E104" i="9"/>
  <c r="B104" i="9"/>
  <c r="H103" i="9"/>
  <c r="G103" i="9"/>
  <c r="F103" i="9"/>
  <c r="E103" i="9"/>
  <c r="B103" i="9" s="1"/>
  <c r="H102" i="9"/>
  <c r="G102" i="9"/>
  <c r="E102" i="9" s="1"/>
  <c r="B102" i="9" s="1"/>
  <c r="F102" i="9"/>
  <c r="H101" i="9"/>
  <c r="G101" i="9"/>
  <c r="E101" i="9" s="1"/>
  <c r="B101" i="9" s="1"/>
  <c r="F101" i="9"/>
  <c r="H100" i="9"/>
  <c r="E100" i="9" s="1"/>
  <c r="B100" i="9" s="1"/>
  <c r="G100" i="9"/>
  <c r="F100" i="9"/>
  <c r="H99" i="9"/>
  <c r="G99" i="9"/>
  <c r="F99" i="9"/>
  <c r="E99" i="9"/>
  <c r="B99" i="9" s="1"/>
  <c r="H98" i="9"/>
  <c r="G98" i="9"/>
  <c r="E98" i="9" s="1"/>
  <c r="B98" i="9" s="1"/>
  <c r="F98" i="9"/>
  <c r="H97" i="9"/>
  <c r="E97" i="9" s="1"/>
  <c r="B97" i="9" s="1"/>
  <c r="G97" i="9"/>
  <c r="F97" i="9"/>
  <c r="H96" i="9"/>
  <c r="E96" i="9" s="1"/>
  <c r="B96" i="9" s="1"/>
  <c r="G96" i="9"/>
  <c r="F96" i="9"/>
  <c r="H95" i="9"/>
  <c r="G95" i="9"/>
  <c r="F95" i="9"/>
  <c r="E95" i="9"/>
  <c r="B95" i="9" s="1"/>
  <c r="H94" i="9"/>
  <c r="G94" i="9"/>
  <c r="E94" i="9" s="1"/>
  <c r="B94" i="9" s="1"/>
  <c r="F94" i="9"/>
  <c r="H93" i="9"/>
  <c r="G93" i="9"/>
  <c r="E93" i="9" s="1"/>
  <c r="B93" i="9" s="1"/>
  <c r="F93" i="9"/>
  <c r="H92" i="9"/>
  <c r="E92" i="9" s="1"/>
  <c r="B92" i="9" s="1"/>
  <c r="G92" i="9"/>
  <c r="F92" i="9"/>
  <c r="H91" i="9"/>
  <c r="G91" i="9"/>
  <c r="F91" i="9"/>
  <c r="E91" i="9"/>
  <c r="B91" i="9" s="1"/>
  <c r="H90" i="9"/>
  <c r="G90" i="9"/>
  <c r="E90" i="9" s="1"/>
  <c r="B90" i="9" s="1"/>
  <c r="F90" i="9"/>
  <c r="H89" i="9"/>
  <c r="G89" i="9"/>
  <c r="E89" i="9" s="1"/>
  <c r="B89" i="9" s="1"/>
  <c r="F89" i="9"/>
  <c r="H88" i="9"/>
  <c r="G88" i="9"/>
  <c r="F88" i="9"/>
  <c r="E88" i="9"/>
  <c r="B88" i="9" s="1"/>
  <c r="H87" i="9"/>
  <c r="G87" i="9"/>
  <c r="F87" i="9"/>
  <c r="E87" i="9"/>
  <c r="B87" i="9" s="1"/>
  <c r="H86" i="9"/>
  <c r="G86" i="9"/>
  <c r="E86" i="9" s="1"/>
  <c r="B86" i="9" s="1"/>
  <c r="F86" i="9"/>
  <c r="H85" i="9"/>
  <c r="G85" i="9"/>
  <c r="E85" i="9" s="1"/>
  <c r="B85" i="9" s="1"/>
  <c r="F85" i="9"/>
  <c r="H84" i="9"/>
  <c r="G84" i="9"/>
  <c r="F84" i="9"/>
  <c r="E84" i="9"/>
  <c r="B84" i="9" s="1"/>
  <c r="H83" i="9"/>
  <c r="E83" i="9" s="1"/>
  <c r="B83" i="9" s="1"/>
  <c r="G83" i="9"/>
  <c r="F83" i="9"/>
  <c r="H82" i="9"/>
  <c r="G82" i="9"/>
  <c r="E82" i="9" s="1"/>
  <c r="B82" i="9" s="1"/>
  <c r="F82" i="9"/>
  <c r="H81" i="9"/>
  <c r="G81" i="9"/>
  <c r="E81" i="9" s="1"/>
  <c r="B81" i="9" s="1"/>
  <c r="F81" i="9"/>
  <c r="H80" i="9"/>
  <c r="G80" i="9"/>
  <c r="F80" i="9"/>
  <c r="E80" i="9"/>
  <c r="B80" i="9" s="1"/>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E74" i="9" s="1"/>
  <c r="B74" i="9" s="1"/>
  <c r="F74" i="9"/>
  <c r="H73" i="9"/>
  <c r="G73" i="9"/>
  <c r="E73" i="9" s="1"/>
  <c r="B73" i="9" s="1"/>
  <c r="F73" i="9"/>
  <c r="H72" i="9"/>
  <c r="E72" i="9" s="1"/>
  <c r="B72" i="9" s="1"/>
  <c r="G72" i="9"/>
  <c r="F72" i="9"/>
  <c r="H71" i="9"/>
  <c r="E71" i="9" s="1"/>
  <c r="B71" i="9" s="1"/>
  <c r="G71" i="9"/>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F64" i="9"/>
  <c r="E64" i="9"/>
  <c r="B64" i="9" s="1"/>
  <c r="H63" i="9"/>
  <c r="G63" i="9"/>
  <c r="E63" i="9" s="1"/>
  <c r="B63" i="9" s="1"/>
  <c r="F63" i="9"/>
  <c r="H62" i="9"/>
  <c r="G62" i="9"/>
  <c r="E62" i="9" s="1"/>
  <c r="B62" i="9" s="1"/>
  <c r="F62" i="9"/>
  <c r="H61" i="9"/>
  <c r="G61" i="9"/>
  <c r="F61" i="9"/>
  <c r="E61" i="9"/>
  <c r="B61" i="9"/>
  <c r="H60" i="9"/>
  <c r="G60" i="9"/>
  <c r="F60" i="9"/>
  <c r="E60" i="9"/>
  <c r="B60" i="9"/>
  <c r="H59" i="9"/>
  <c r="E59" i="9" s="1"/>
  <c r="B59" i="9" s="1"/>
  <c r="G59" i="9"/>
  <c r="F59" i="9"/>
  <c r="H58" i="9"/>
  <c r="G58" i="9"/>
  <c r="F58" i="9"/>
  <c r="E58" i="9"/>
  <c r="B58" i="9" s="1"/>
  <c r="H57" i="9"/>
  <c r="G57" i="9"/>
  <c r="E57" i="9" s="1"/>
  <c r="B57" i="9" s="1"/>
  <c r="F57" i="9"/>
  <c r="H56" i="9"/>
  <c r="G56" i="9"/>
  <c r="E56" i="9" s="1"/>
  <c r="B56" i="9" s="1"/>
  <c r="F56" i="9"/>
  <c r="H55" i="9"/>
  <c r="E55" i="9" s="1"/>
  <c r="B55" i="9" s="1"/>
  <c r="G55" i="9"/>
  <c r="F55" i="9"/>
  <c r="H54" i="9"/>
  <c r="G54" i="9"/>
  <c r="F54" i="9"/>
  <c r="E54" i="9"/>
  <c r="B54" i="9" s="1"/>
  <c r="H53" i="9"/>
  <c r="G53" i="9"/>
  <c r="E53" i="9" s="1"/>
  <c r="B53" i="9" s="1"/>
  <c r="F53" i="9"/>
  <c r="H52" i="9"/>
  <c r="G52" i="9"/>
  <c r="E52" i="9" s="1"/>
  <c r="B52" i="9" s="1"/>
  <c r="F52" i="9"/>
  <c r="H51" i="9"/>
  <c r="E51" i="9" s="1"/>
  <c r="B51" i="9" s="1"/>
  <c r="G51" i="9"/>
  <c r="F51" i="9"/>
  <c r="H50" i="9"/>
  <c r="G50" i="9"/>
  <c r="F50" i="9"/>
  <c r="E50" i="9"/>
  <c r="B50" i="9" s="1"/>
  <c r="H49" i="9"/>
  <c r="G49" i="9"/>
  <c r="E49" i="9" s="1"/>
  <c r="B49" i="9" s="1"/>
  <c r="F49" i="9"/>
  <c r="H48" i="9"/>
  <c r="G48" i="9"/>
  <c r="E48" i="9" s="1"/>
  <c r="B48" i="9" s="1"/>
  <c r="F48" i="9"/>
  <c r="H47" i="9"/>
  <c r="E47" i="9" s="1"/>
  <c r="B47" i="9" s="1"/>
  <c r="G47" i="9"/>
  <c r="F47" i="9"/>
  <c r="H46" i="9"/>
  <c r="G46" i="9"/>
  <c r="F46" i="9"/>
  <c r="E46" i="9"/>
  <c r="B46" i="9" s="1"/>
  <c r="H45" i="9"/>
  <c r="G45" i="9"/>
  <c r="F45" i="9"/>
  <c r="H44" i="9"/>
  <c r="G44" i="9"/>
  <c r="F44" i="9"/>
  <c r="H43" i="9"/>
  <c r="E43" i="9" s="1"/>
  <c r="B43" i="9" s="1"/>
  <c r="G43" i="9"/>
  <c r="F43" i="9"/>
  <c r="H42" i="9"/>
  <c r="E42" i="9" s="1"/>
  <c r="B42" i="9" s="1"/>
  <c r="G42" i="9"/>
  <c r="F42" i="9"/>
  <c r="H41" i="9"/>
  <c r="G41" i="9"/>
  <c r="F41" i="9"/>
  <c r="H40" i="9"/>
  <c r="G40" i="9"/>
  <c r="F40" i="9"/>
  <c r="H39" i="9"/>
  <c r="E39" i="9" s="1"/>
  <c r="B39" i="9" s="1"/>
  <c r="G39" i="9"/>
  <c r="F39" i="9"/>
  <c r="H38" i="9"/>
  <c r="G38" i="9"/>
  <c r="F38" i="9"/>
  <c r="E38" i="9"/>
  <c r="B38" i="9" s="1"/>
  <c r="H37" i="9"/>
  <c r="G37" i="9"/>
  <c r="E37" i="9" s="1"/>
  <c r="B37" i="9" s="1"/>
  <c r="F37" i="9"/>
  <c r="H36" i="9"/>
  <c r="G36" i="9"/>
  <c r="E36" i="9" s="1"/>
  <c r="B36" i="9" s="1"/>
  <c r="F36" i="9"/>
  <c r="H35" i="9"/>
  <c r="E35" i="9" s="1"/>
  <c r="B35" i="9" s="1"/>
  <c r="G35" i="9"/>
  <c r="F35" i="9"/>
  <c r="H34" i="9"/>
  <c r="G34" i="9"/>
  <c r="F34" i="9"/>
  <c r="E34" i="9"/>
  <c r="B34" i="9" s="1"/>
  <c r="H33" i="9"/>
  <c r="G33" i="9"/>
  <c r="F33" i="9"/>
  <c r="H32" i="9"/>
  <c r="G32" i="9"/>
  <c r="F32" i="9"/>
  <c r="H31" i="9"/>
  <c r="E31" i="9" s="1"/>
  <c r="B31" i="9" s="1"/>
  <c r="G31" i="9"/>
  <c r="F31" i="9"/>
  <c r="H30" i="9"/>
  <c r="G30" i="9"/>
  <c r="F30" i="9"/>
  <c r="E30" i="9"/>
  <c r="B30" i="9" s="1"/>
  <c r="H29" i="9"/>
  <c r="G29" i="9"/>
  <c r="E29" i="9" s="1"/>
  <c r="B29" i="9" s="1"/>
  <c r="F29" i="9"/>
  <c r="H28" i="9"/>
  <c r="G28" i="9"/>
  <c r="E28" i="9" s="1"/>
  <c r="B28" i="9" s="1"/>
  <c r="F28" i="9"/>
  <c r="H27" i="9"/>
  <c r="G27" i="9"/>
  <c r="F27" i="9"/>
  <c r="H26" i="9"/>
  <c r="E26" i="9" s="1"/>
  <c r="B26" i="9" s="1"/>
  <c r="G26" i="9"/>
  <c r="F26" i="9"/>
  <c r="H25" i="9"/>
  <c r="G25" i="9"/>
  <c r="E25" i="9" s="1"/>
  <c r="B25" i="9" s="1"/>
  <c r="F25" i="9"/>
  <c r="H24" i="9"/>
  <c r="G24" i="9"/>
  <c r="E24" i="9" s="1"/>
  <c r="B24" i="9" s="1"/>
  <c r="F24" i="9"/>
  <c r="H23" i="9"/>
  <c r="E23" i="9" s="1"/>
  <c r="B23" i="9" s="1"/>
  <c r="G23" i="9"/>
  <c r="F23" i="9"/>
  <c r="H22" i="9"/>
  <c r="G22" i="9"/>
  <c r="F22" i="9"/>
  <c r="E22" i="9"/>
  <c r="B22" i="9" s="1"/>
  <c r="F21" i="9"/>
  <c r="F4" i="9"/>
  <c r="O3" i="9"/>
  <c r="G275" i="9" s="1"/>
  <c r="E275" i="9" s="1"/>
  <c r="I3" i="9"/>
  <c r="H3" i="9"/>
  <c r="G3" i="9"/>
  <c r="D101" i="8"/>
  <c r="C1576" i="1" s="1"/>
  <c r="D95" i="8"/>
  <c r="D90" i="8"/>
  <c r="D85" i="8"/>
  <c r="D80" i="8"/>
  <c r="D75" i="8"/>
  <c r="D70" i="8"/>
  <c r="D65" i="8"/>
  <c r="D60" i="8"/>
  <c r="D55" i="8"/>
  <c r="D49" i="8" s="1"/>
  <c r="D50" i="8"/>
  <c r="D44" i="8"/>
  <c r="D36" i="8"/>
  <c r="D26" i="8"/>
  <c r="D24" i="8" s="1"/>
  <c r="C1499" i="1" s="1"/>
  <c r="G1499" i="1" s="1"/>
  <c r="D18" i="8"/>
  <c r="D8" i="8"/>
  <c r="D6" i="8" s="1"/>
  <c r="C1481" i="1" s="1"/>
  <c r="E44" i="7"/>
  <c r="D44" i="7"/>
  <c r="E39" i="7"/>
  <c r="D39" i="7"/>
  <c r="D38" i="7" s="1"/>
  <c r="H31" i="3" s="1"/>
  <c r="E38" i="7"/>
  <c r="E30" i="7"/>
  <c r="D30" i="7"/>
  <c r="E23" i="7"/>
  <c r="E22" i="7" s="1"/>
  <c r="I30" i="3" s="1"/>
  <c r="D23" i="7"/>
  <c r="D22" i="7"/>
  <c r="H30" i="3" s="1"/>
  <c r="E14" i="7"/>
  <c r="D14" i="7"/>
  <c r="E7" i="7"/>
  <c r="D7" i="7"/>
  <c r="D6" i="7" s="1"/>
  <c r="E6" i="7"/>
  <c r="D5" i="7"/>
  <c r="F140" i="6"/>
  <c r="F139" i="6"/>
  <c r="F138" i="6"/>
  <c r="F137" i="6"/>
  <c r="F136" i="6"/>
  <c r="F135" i="6"/>
  <c r="F134" i="6"/>
  <c r="F133" i="6"/>
  <c r="F132" i="6"/>
  <c r="F131" i="6"/>
  <c r="E130" i="6"/>
  <c r="E129" i="6" s="1"/>
  <c r="D130" i="6"/>
  <c r="F130" i="6" s="1"/>
  <c r="F128" i="6"/>
  <c r="F127" i="6"/>
  <c r="F126" i="6"/>
  <c r="F125" i="6"/>
  <c r="F124" i="6"/>
  <c r="F123" i="6"/>
  <c r="E122" i="6"/>
  <c r="E114" i="6" s="1"/>
  <c r="F114" i="6" s="1"/>
  <c r="D122" i="6"/>
  <c r="F121" i="6"/>
  <c r="F120" i="6"/>
  <c r="F119" i="6"/>
  <c r="F118" i="6"/>
  <c r="E118" i="6"/>
  <c r="D118" i="6"/>
  <c r="F117" i="6"/>
  <c r="F116" i="6"/>
  <c r="F115" i="6"/>
  <c r="E115" i="6"/>
  <c r="D115" i="6"/>
  <c r="D114" i="6" s="1"/>
  <c r="H27" i="3"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D35" i="6"/>
  <c r="H25" i="3"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F259" i="5" s="1"/>
  <c r="D259" i="5"/>
  <c r="D258" i="5"/>
  <c r="F258" i="5" s="1"/>
  <c r="F257" i="5"/>
  <c r="F256" i="5"/>
  <c r="F255" i="5"/>
  <c r="F254" i="5"/>
  <c r="F253" i="5"/>
  <c r="F252" i="5"/>
  <c r="F251" i="5"/>
  <c r="E250" i="5"/>
  <c r="D250" i="5"/>
  <c r="F250" i="5" s="1"/>
  <c r="F249" i="5"/>
  <c r="F248" i="5"/>
  <c r="F247" i="5"/>
  <c r="E246" i="5"/>
  <c r="E245" i="5" s="1"/>
  <c r="D246" i="5"/>
  <c r="F246" i="5" s="1"/>
  <c r="F244" i="5"/>
  <c r="F243" i="5"/>
  <c r="E242" i="5"/>
  <c r="D242" i="5"/>
  <c r="F242" i="5" s="1"/>
  <c r="F241" i="5"/>
  <c r="F240" i="5"/>
  <c r="F239" i="5"/>
  <c r="E239" i="5"/>
  <c r="E238" i="5" s="1"/>
  <c r="D1215" i="1" s="1"/>
  <c r="D239"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1" i="9" s="1"/>
  <c r="D207" i="5"/>
  <c r="F207" i="5" s="1"/>
  <c r="F205" i="5"/>
  <c r="F204" i="5"/>
  <c r="F203" i="5"/>
  <c r="F202" i="5"/>
  <c r="F201" i="5"/>
  <c r="F200" i="5"/>
  <c r="F199" i="5"/>
  <c r="E198" i="5"/>
  <c r="D198" i="5"/>
  <c r="F198" i="5" s="1"/>
  <c r="F197" i="5"/>
  <c r="F196" i="5"/>
  <c r="F195" i="5"/>
  <c r="F194" i="5"/>
  <c r="F193" i="5"/>
  <c r="F192" i="5"/>
  <c r="F191" i="5"/>
  <c r="E191" i="5"/>
  <c r="E190" i="5" s="1"/>
  <c r="H310" i="9" s="1"/>
  <c r="D191" i="5"/>
  <c r="D190" i="5"/>
  <c r="G310" i="9" s="1"/>
  <c r="F189" i="5"/>
  <c r="F188" i="5"/>
  <c r="F187" i="5"/>
  <c r="F186" i="5"/>
  <c r="F185" i="5"/>
  <c r="F184" i="5"/>
  <c r="F183" i="5"/>
  <c r="F182" i="5"/>
  <c r="F181" i="5"/>
  <c r="E180" i="5"/>
  <c r="D1157" i="1" s="1"/>
  <c r="D180" i="5"/>
  <c r="D177" i="5" s="1"/>
  <c r="G308" i="9" s="1"/>
  <c r="F179" i="5"/>
  <c r="F178" i="5"/>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1" i="9" s="1"/>
  <c r="D149" i="5"/>
  <c r="G291" i="9" s="1"/>
  <c r="F148" i="5"/>
  <c r="F147" i="5"/>
  <c r="E146" i="5"/>
  <c r="D146" i="5"/>
  <c r="F145" i="5"/>
  <c r="F144" i="5"/>
  <c r="F143" i="5"/>
  <c r="F142" i="5"/>
  <c r="E142" i="5"/>
  <c r="D142" i="5"/>
  <c r="F141" i="5"/>
  <c r="F140" i="5"/>
  <c r="F139" i="5"/>
  <c r="F138" i="5"/>
  <c r="F137" i="5"/>
  <c r="F136" i="5"/>
  <c r="F135" i="5"/>
  <c r="E135" i="5"/>
  <c r="D135" i="5"/>
  <c r="D134" i="5" s="1"/>
  <c r="F134" i="5"/>
  <c r="E134" i="5"/>
  <c r="F133" i="5"/>
  <c r="F132" i="5"/>
  <c r="F131" i="5"/>
  <c r="F130" i="5"/>
  <c r="F129" i="5"/>
  <c r="F128" i="5"/>
  <c r="F127" i="5"/>
  <c r="E126" i="5"/>
  <c r="D126" i="5"/>
  <c r="F126" i="5" s="1"/>
  <c r="F125" i="5"/>
  <c r="F124" i="5"/>
  <c r="F123" i="5"/>
  <c r="F122" i="5"/>
  <c r="F121" i="5"/>
  <c r="F120" i="5"/>
  <c r="F119" i="5"/>
  <c r="E119" i="5"/>
  <c r="D119" i="5"/>
  <c r="E118"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90" i="9" s="1"/>
  <c r="D88" i="5"/>
  <c r="G290" i="9" s="1"/>
  <c r="F87" i="5"/>
  <c r="E87" i="5"/>
  <c r="D87" i="5"/>
  <c r="F86" i="5"/>
  <c r="F85" i="5"/>
  <c r="F84" i="5"/>
  <c r="F83" i="5"/>
  <c r="F82" i="5"/>
  <c r="F81" i="5"/>
  <c r="F80" i="5"/>
  <c r="E79" i="5"/>
  <c r="E78" i="5" s="1"/>
  <c r="D1056" i="1" s="1"/>
  <c r="D79" i="5"/>
  <c r="D78" i="5" s="1"/>
  <c r="F77" i="5"/>
  <c r="F76" i="5"/>
  <c r="F75" i="5"/>
  <c r="F74" i="5"/>
  <c r="F73" i="5"/>
  <c r="F72" i="5"/>
  <c r="F71" i="5"/>
  <c r="E70" i="5"/>
  <c r="E69" i="5" s="1"/>
  <c r="D70" i="5"/>
  <c r="F69"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4" i="5"/>
  <c r="F43" i="5"/>
  <c r="F42" i="5"/>
  <c r="F41" i="5"/>
  <c r="E41" i="5"/>
  <c r="D41" i="5"/>
  <c r="F40" i="5"/>
  <c r="F39" i="5"/>
  <c r="F38" i="5"/>
  <c r="F37" i="5"/>
  <c r="F36" i="5"/>
  <c r="E35" i="5"/>
  <c r="F35" i="5" s="1"/>
  <c r="D35" i="5"/>
  <c r="F34" i="5"/>
  <c r="F33" i="5"/>
  <c r="F32" i="5"/>
  <c r="F31" i="5"/>
  <c r="F30" i="5"/>
  <c r="E29" i="5"/>
  <c r="F29" i="5" s="1"/>
  <c r="D29" i="5"/>
  <c r="F28" i="5"/>
  <c r="F27" i="5"/>
  <c r="F26" i="5"/>
  <c r="F25" i="5"/>
  <c r="F24" i="5"/>
  <c r="F23" i="5"/>
  <c r="F22" i="5"/>
  <c r="F21" i="5"/>
  <c r="F20" i="5"/>
  <c r="E19" i="5"/>
  <c r="F19" i="5" s="1"/>
  <c r="D19" i="5"/>
  <c r="F18" i="5"/>
  <c r="F17" i="5"/>
  <c r="F16" i="5"/>
  <c r="F15" i="5"/>
  <c r="F14" i="5"/>
  <c r="E13" i="5"/>
  <c r="F13" i="5"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E632" i="4"/>
  <c r="D632" i="4"/>
  <c r="F632" i="4" s="1"/>
  <c r="F631" i="4"/>
  <c r="F630" i="4"/>
  <c r="E629" i="4"/>
  <c r="D629" i="4"/>
  <c r="F629" i="4" s="1"/>
  <c r="F628" i="4"/>
  <c r="F627" i="4"/>
  <c r="F626" i="4"/>
  <c r="E626" i="4"/>
  <c r="E625" i="4" s="1"/>
  <c r="D626" i="4"/>
  <c r="D625" i="4"/>
  <c r="F625" i="4" s="1"/>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F603" i="4"/>
  <c r="E603" i="4"/>
  <c r="H143" i="9" s="1"/>
  <c r="D603" i="4"/>
  <c r="G143" i="9" s="1"/>
  <c r="E143" i="9" s="1"/>
  <c r="B143" i="9" s="1"/>
  <c r="F602" i="4"/>
  <c r="F601" i="4"/>
  <c r="F600" i="4"/>
  <c r="E599" i="4"/>
  <c r="D599" i="4"/>
  <c r="F599" i="4" s="1"/>
  <c r="F598" i="4"/>
  <c r="F597" i="4"/>
  <c r="F596" i="4"/>
  <c r="F595" i="4"/>
  <c r="E594" i="4"/>
  <c r="D594" i="4"/>
  <c r="F594" i="4" s="1"/>
  <c r="D593" i="4"/>
  <c r="F593" i="4" s="1"/>
  <c r="F592" i="4"/>
  <c r="F591" i="4"/>
  <c r="E590" i="4"/>
  <c r="D590" i="4"/>
  <c r="F590" i="4" s="1"/>
  <c r="F589" i="4"/>
  <c r="F588" i="4"/>
  <c r="F587" i="4"/>
  <c r="E587" i="4"/>
  <c r="D587" i="4"/>
  <c r="F586" i="4"/>
  <c r="F585" i="4"/>
  <c r="E585" i="4"/>
  <c r="E580" i="4" s="1"/>
  <c r="D585" i="4"/>
  <c r="F584" i="4"/>
  <c r="F583" i="4"/>
  <c r="F582" i="4"/>
  <c r="E581" i="4"/>
  <c r="D581" i="4"/>
  <c r="F579" i="4"/>
  <c r="F578" i="4"/>
  <c r="F577" i="4"/>
  <c r="E577" i="4"/>
  <c r="D577" i="4"/>
  <c r="F576" i="4"/>
  <c r="F575" i="4"/>
  <c r="E574" i="4"/>
  <c r="D574" i="4"/>
  <c r="F574" i="4" s="1"/>
  <c r="F573" i="4"/>
  <c r="F572" i="4"/>
  <c r="E571" i="4"/>
  <c r="D571" i="4"/>
  <c r="F571" i="4" s="1"/>
  <c r="F570" i="4"/>
  <c r="F569" i="4"/>
  <c r="F568" i="4"/>
  <c r="E568" i="4"/>
  <c r="E567" i="4" s="1"/>
  <c r="D568"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30" i="4" s="1"/>
  <c r="F527" i="4"/>
  <c r="F526" i="4"/>
  <c r="E525" i="4"/>
  <c r="D525" i="4"/>
  <c r="F525" i="4" s="1"/>
  <c r="F524" i="4"/>
  <c r="F523" i="4"/>
  <c r="E522" i="4"/>
  <c r="D522" i="4"/>
  <c r="F522" i="4" s="1"/>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E481" i="4"/>
  <c r="D481" i="4"/>
  <c r="F481" i="4" s="1"/>
  <c r="F480" i="4"/>
  <c r="F479" i="4"/>
  <c r="F478" i="4"/>
  <c r="E478" i="4"/>
  <c r="D478" i="4"/>
  <c r="F477" i="4"/>
  <c r="F476" i="4"/>
  <c r="F475" i="4"/>
  <c r="F474" i="4"/>
  <c r="E473" i="4"/>
  <c r="E472" i="4" s="1"/>
  <c r="D473" i="4"/>
  <c r="F473" i="4" s="1"/>
  <c r="F471" i="4"/>
  <c r="F470" i="4"/>
  <c r="E469" i="4"/>
  <c r="D469" i="4"/>
  <c r="F469" i="4" s="1"/>
  <c r="F468" i="4"/>
  <c r="F467" i="4"/>
  <c r="F466" i="4"/>
  <c r="E466" i="4"/>
  <c r="D466" i="4"/>
  <c r="F465" i="4"/>
  <c r="F464" i="4"/>
  <c r="F463" i="4"/>
  <c r="E463" i="4"/>
  <c r="D463" i="4"/>
  <c r="F462" i="4"/>
  <c r="F461" i="4"/>
  <c r="E460" i="4"/>
  <c r="E459"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E418" i="4"/>
  <c r="F418" i="4" s="1"/>
  <c r="D418" i="4"/>
  <c r="E417" i="4"/>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D391" i="4"/>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D364" i="4"/>
  <c r="F362" i="4"/>
  <c r="F361" i="4"/>
  <c r="F360" i="4"/>
  <c r="F359" i="4"/>
  <c r="F358" i="4"/>
  <c r="F357" i="4"/>
  <c r="E356" i="4"/>
  <c r="D356" i="4"/>
  <c r="F356" i="4" s="1"/>
  <c r="F355" i="4"/>
  <c r="F354" i="4"/>
  <c r="F353" i="4"/>
  <c r="F352" i="4"/>
  <c r="E352" i="4"/>
  <c r="D352" i="4"/>
  <c r="E351" i="4"/>
  <c r="F349" i="4"/>
  <c r="E348" i="4"/>
  <c r="D348" i="4"/>
  <c r="F348" i="4" s="1"/>
  <c r="F347" i="4"/>
  <c r="F346" i="4"/>
  <c r="F345" i="4"/>
  <c r="E345" i="4"/>
  <c r="E344" i="4" s="1"/>
  <c r="D345" i="4"/>
  <c r="D344" i="4"/>
  <c r="F344" i="4" s="1"/>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F312" i="4"/>
  <c r="E312" i="4"/>
  <c r="E311" i="4" s="1"/>
  <c r="D312" i="4"/>
  <c r="F310" i="4"/>
  <c r="F309" i="4"/>
  <c r="F308" i="4"/>
  <c r="F307" i="4"/>
  <c r="F306" i="4"/>
  <c r="F305" i="4"/>
  <c r="E304" i="4"/>
  <c r="D304" i="4"/>
  <c r="F304" i="4" s="1"/>
  <c r="F303" i="4"/>
  <c r="F302" i="4"/>
  <c r="F301" i="4"/>
  <c r="F300" i="4"/>
  <c r="E300" i="4"/>
  <c r="D300" i="4"/>
  <c r="E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F264" i="4" s="1"/>
  <c r="F262" i="4"/>
  <c r="F261" i="4"/>
  <c r="F260" i="4"/>
  <c r="E259" i="4"/>
  <c r="D259" i="4"/>
  <c r="F259" i="4" s="1"/>
  <c r="F258" i="4"/>
  <c r="F257" i="4"/>
  <c r="F256" i="4"/>
  <c r="F255" i="4"/>
  <c r="F254" i="4"/>
  <c r="E253" i="4"/>
  <c r="D253" i="4"/>
  <c r="F253" i="4" s="1"/>
  <c r="E252" i="4"/>
  <c r="F251" i="4"/>
  <c r="F250" i="4"/>
  <c r="F249" i="4"/>
  <c r="F248"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D225" i="4"/>
  <c r="F225" i="4" s="1"/>
  <c r="E224" i="4"/>
  <c r="F223" i="4"/>
  <c r="F222" i="4"/>
  <c r="F221" i="4"/>
  <c r="F220" i="4"/>
  <c r="E219" i="4"/>
  <c r="D219" i="4"/>
  <c r="F219" i="4" s="1"/>
  <c r="F218" i="4"/>
  <c r="F217" i="4"/>
  <c r="E216" i="4"/>
  <c r="E215" i="4" s="1"/>
  <c r="D216" i="4"/>
  <c r="F216" i="4" s="1"/>
  <c r="F214" i="4"/>
  <c r="F213" i="4"/>
  <c r="F212" i="4"/>
  <c r="F211" i="4"/>
  <c r="E210" i="4"/>
  <c r="F210" i="4" s="1"/>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F162" i="4"/>
  <c r="F161" i="4"/>
  <c r="F160" i="4"/>
  <c r="E159" i="4"/>
  <c r="D159" i="4"/>
  <c r="F159" i="4" s="1"/>
  <c r="F158" i="4"/>
  <c r="F157" i="4"/>
  <c r="F156" i="4"/>
  <c r="F155" i="4"/>
  <c r="F154" i="4"/>
  <c r="E153" i="4"/>
  <c r="E152" i="4" s="1"/>
  <c r="D153" i="4"/>
  <c r="D152" i="4" s="1"/>
  <c r="F150" i="4"/>
  <c r="F149" i="4"/>
  <c r="F148" i="4"/>
  <c r="F147" i="4"/>
  <c r="F146" i="4"/>
  <c r="F145" i="4"/>
  <c r="F144" i="4"/>
  <c r="F143" i="4"/>
  <c r="F142" i="4"/>
  <c r="F141" i="4"/>
  <c r="F140" i="4"/>
  <c r="E140" i="4"/>
  <c r="E139" i="4" s="1"/>
  <c r="D140" i="4"/>
  <c r="D139" i="4"/>
  <c r="F139" i="4" s="1"/>
  <c r="F138" i="4"/>
  <c r="F137" i="4"/>
  <c r="F136" i="4"/>
  <c r="F135" i="4"/>
  <c r="E134" i="4"/>
  <c r="E133" i="4" s="1"/>
  <c r="D134" i="4"/>
  <c r="D133" i="4"/>
  <c r="F133" i="4" s="1"/>
  <c r="F132" i="4"/>
  <c r="F131" i="4"/>
  <c r="F130" i="4"/>
  <c r="F129" i="4"/>
  <c r="E128" i="4"/>
  <c r="F128" i="4" s="1"/>
  <c r="D128" i="4"/>
  <c r="F127" i="4"/>
  <c r="F126" i="4"/>
  <c r="E125" i="4"/>
  <c r="E124" i="4" s="1"/>
  <c r="D120" i="1" s="1"/>
  <c r="D125" i="4"/>
  <c r="D124" i="4" s="1"/>
  <c r="F123" i="4"/>
  <c r="F122" i="4"/>
  <c r="F121" i="4"/>
  <c r="E120" i="4"/>
  <c r="D120" i="4"/>
  <c r="F120" i="4" s="1"/>
  <c r="F119" i="4"/>
  <c r="F118" i="4"/>
  <c r="F117" i="4"/>
  <c r="F116" i="4"/>
  <c r="F115" i="4"/>
  <c r="F114" i="4"/>
  <c r="F113" i="4"/>
  <c r="E112" i="4"/>
  <c r="F112" i="4" s="1"/>
  <c r="D112" i="4"/>
  <c r="F111" i="4"/>
  <c r="F110" i="4"/>
  <c r="F109" i="4"/>
  <c r="F108" i="4"/>
  <c r="E107" i="4"/>
  <c r="E106" i="4" s="1"/>
  <c r="D107" i="4"/>
  <c r="F107" i="4" s="1"/>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E82" i="4" s="1"/>
  <c r="D78" i="1" s="1"/>
  <c r="D83"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E59" i="4"/>
  <c r="D59" i="4"/>
  <c r="F59" i="4" s="1"/>
  <c r="F58" i="4"/>
  <c r="F57" i="4"/>
  <c r="F56" i="4"/>
  <c r="F55" i="4"/>
  <c r="E54" i="4"/>
  <c r="D54" i="4"/>
  <c r="F53" i="4"/>
  <c r="F52" i="4"/>
  <c r="E51" i="4"/>
  <c r="D51" i="4"/>
  <c r="F51" i="4" s="1"/>
  <c r="F49" i="4"/>
  <c r="F48" i="4"/>
  <c r="F47" i="4"/>
  <c r="F46" i="4"/>
  <c r="E45" i="4"/>
  <c r="D45" i="4"/>
  <c r="D44" i="4" s="1"/>
  <c r="F44" i="4" s="1"/>
  <c r="E44" i="4"/>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I36" i="3"/>
  <c r="G36" i="3"/>
  <c r="B36" i="3"/>
  <c r="G35" i="3"/>
  <c r="B35" i="3"/>
  <c r="G34" i="3"/>
  <c r="B34" i="3"/>
  <c r="I33" i="3"/>
  <c r="G33" i="3"/>
  <c r="B33" i="3"/>
  <c r="I32" i="3"/>
  <c r="H32" i="3"/>
  <c r="G32" i="3"/>
  <c r="B32" i="3"/>
  <c r="I31" i="3"/>
  <c r="G31" i="3"/>
  <c r="B31" i="3"/>
  <c r="G30" i="3"/>
  <c r="B30" i="3"/>
  <c r="G29" i="3"/>
  <c r="B29" i="3"/>
  <c r="G28" i="3"/>
  <c r="B28"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H1579" i="1"/>
  <c r="G1579" i="1"/>
  <c r="C1579" i="1"/>
  <c r="C1578" i="1"/>
  <c r="H1578" i="1" s="1"/>
  <c r="H1577" i="1"/>
  <c r="C1577" i="1"/>
  <c r="G1577" i="1" s="1"/>
  <c r="H1576" i="1"/>
  <c r="G1576" i="1"/>
  <c r="C1575" i="1"/>
  <c r="C1574" i="1"/>
  <c r="H1574" i="1" s="1"/>
  <c r="C1573" i="1"/>
  <c r="H1572" i="1"/>
  <c r="G1572" i="1"/>
  <c r="C1572" i="1"/>
  <c r="H1571" i="1"/>
  <c r="C1571" i="1"/>
  <c r="G1571" i="1" s="1"/>
  <c r="C1570" i="1"/>
  <c r="C1569" i="1"/>
  <c r="G1569" i="1" s="1"/>
  <c r="H1568" i="1"/>
  <c r="G1568" i="1"/>
  <c r="C1568" i="1"/>
  <c r="C1567" i="1"/>
  <c r="C1566" i="1"/>
  <c r="H1566" i="1" s="1"/>
  <c r="C1565" i="1"/>
  <c r="H1564" i="1"/>
  <c r="G1564" i="1"/>
  <c r="C1564" i="1"/>
  <c r="H1563" i="1"/>
  <c r="C1563" i="1"/>
  <c r="G1563" i="1" s="1"/>
  <c r="G1562" i="1"/>
  <c r="C1562" i="1"/>
  <c r="H1562" i="1" s="1"/>
  <c r="C1561" i="1"/>
  <c r="H1560" i="1"/>
  <c r="G1560" i="1"/>
  <c r="C1560" i="1"/>
  <c r="H1559" i="1"/>
  <c r="C1559" i="1"/>
  <c r="G1559" i="1" s="1"/>
  <c r="G1558" i="1"/>
  <c r="C1558" i="1"/>
  <c r="H1558" i="1" s="1"/>
  <c r="C1557" i="1"/>
  <c r="H1556" i="1"/>
  <c r="G1556" i="1"/>
  <c r="C1556" i="1"/>
  <c r="H1555" i="1"/>
  <c r="C1555" i="1"/>
  <c r="G1555" i="1" s="1"/>
  <c r="G1554" i="1"/>
  <c r="C1554" i="1"/>
  <c r="H1554" i="1" s="1"/>
  <c r="C1553" i="1"/>
  <c r="H1552" i="1"/>
  <c r="G1552" i="1"/>
  <c r="C1552" i="1"/>
  <c r="H1551" i="1"/>
  <c r="C1551" i="1"/>
  <c r="G1551" i="1" s="1"/>
  <c r="G1550" i="1"/>
  <c r="C1550" i="1"/>
  <c r="H1550" i="1" s="1"/>
  <c r="C1549" i="1"/>
  <c r="H1548" i="1"/>
  <c r="G1548" i="1"/>
  <c r="C1548" i="1"/>
  <c r="H1547" i="1"/>
  <c r="C1547" i="1"/>
  <c r="G1547" i="1" s="1"/>
  <c r="G1546" i="1"/>
  <c r="C1546" i="1"/>
  <c r="H1546" i="1" s="1"/>
  <c r="C1545" i="1"/>
  <c r="H1544" i="1"/>
  <c r="G1544" i="1"/>
  <c r="C1544" i="1"/>
  <c r="H1543" i="1"/>
  <c r="C1543" i="1"/>
  <c r="G1543" i="1" s="1"/>
  <c r="G1542" i="1"/>
  <c r="C1542" i="1"/>
  <c r="H1542" i="1" s="1"/>
  <c r="C1541" i="1"/>
  <c r="H1540" i="1"/>
  <c r="G1540" i="1"/>
  <c r="C1540" i="1"/>
  <c r="H1539" i="1"/>
  <c r="C1539" i="1"/>
  <c r="G1539" i="1" s="1"/>
  <c r="G1538" i="1"/>
  <c r="C1538" i="1"/>
  <c r="H1538" i="1" s="1"/>
  <c r="C1537" i="1"/>
  <c r="H1536" i="1"/>
  <c r="G1536" i="1"/>
  <c r="C1536" i="1"/>
  <c r="H1535" i="1"/>
  <c r="C1535" i="1"/>
  <c r="G1535" i="1" s="1"/>
  <c r="G1534" i="1"/>
  <c r="C1534" i="1"/>
  <c r="H1534" i="1" s="1"/>
  <c r="C1533" i="1"/>
  <c r="H1532" i="1"/>
  <c r="G1532" i="1"/>
  <c r="C1532" i="1"/>
  <c r="C1531" i="1"/>
  <c r="G1531" i="1" s="1"/>
  <c r="C1530" i="1"/>
  <c r="H1530" i="1" s="1"/>
  <c r="C1529" i="1"/>
  <c r="H1528" i="1"/>
  <c r="G1528" i="1"/>
  <c r="C1528" i="1"/>
  <c r="H1527" i="1"/>
  <c r="C1527" i="1"/>
  <c r="G1527" i="1" s="1"/>
  <c r="G1526" i="1"/>
  <c r="C1526" i="1"/>
  <c r="H1526" i="1" s="1"/>
  <c r="C1525" i="1"/>
  <c r="H1523" i="1"/>
  <c r="C1523" i="1"/>
  <c r="G1523" i="1" s="1"/>
  <c r="G1522" i="1"/>
  <c r="C1522" i="1"/>
  <c r="H1522" i="1" s="1"/>
  <c r="C1521" i="1"/>
  <c r="H1520" i="1"/>
  <c r="G1520" i="1"/>
  <c r="C1520" i="1"/>
  <c r="H1519" i="1"/>
  <c r="C1519" i="1"/>
  <c r="G1519" i="1" s="1"/>
  <c r="H1516" i="1"/>
  <c r="G1516" i="1"/>
  <c r="C1516" i="1"/>
  <c r="H1515" i="1"/>
  <c r="C1515" i="1"/>
  <c r="G1515" i="1" s="1"/>
  <c r="G1514" i="1"/>
  <c r="C1514" i="1"/>
  <c r="H1514" i="1" s="1"/>
  <c r="C1513" i="1"/>
  <c r="H1512" i="1"/>
  <c r="G1512" i="1"/>
  <c r="C1512" i="1"/>
  <c r="H1511" i="1"/>
  <c r="C1511" i="1"/>
  <c r="G1511" i="1" s="1"/>
  <c r="C1510" i="1"/>
  <c r="H1510" i="1" s="1"/>
  <c r="C1509" i="1"/>
  <c r="H1508" i="1"/>
  <c r="G1508" i="1"/>
  <c r="C1508" i="1"/>
  <c r="H1507" i="1"/>
  <c r="C1507" i="1"/>
  <c r="G1507" i="1" s="1"/>
  <c r="G1506" i="1"/>
  <c r="C1506" i="1"/>
  <c r="H1506" i="1" s="1"/>
  <c r="C1505" i="1"/>
  <c r="H1504" i="1"/>
  <c r="G1504" i="1"/>
  <c r="C1504" i="1"/>
  <c r="H1503" i="1"/>
  <c r="C1503" i="1"/>
  <c r="G1503" i="1" s="1"/>
  <c r="C1502" i="1"/>
  <c r="H1502" i="1" s="1"/>
  <c r="H1500" i="1"/>
  <c r="G1500" i="1"/>
  <c r="C1500" i="1"/>
  <c r="G1498" i="1"/>
  <c r="C1498" i="1"/>
  <c r="H1498" i="1" s="1"/>
  <c r="C1497" i="1"/>
  <c r="H1496" i="1"/>
  <c r="G1496" i="1"/>
  <c r="C1496" i="1"/>
  <c r="H1495" i="1"/>
  <c r="C1495" i="1"/>
  <c r="G1495" i="1" s="1"/>
  <c r="G1494" i="1"/>
  <c r="C1494" i="1"/>
  <c r="H1494" i="1" s="1"/>
  <c r="C1493" i="1"/>
  <c r="H1492" i="1"/>
  <c r="C1492" i="1"/>
  <c r="G1492" i="1" s="1"/>
  <c r="C1491" i="1"/>
  <c r="G1491" i="1" s="1"/>
  <c r="G1490" i="1"/>
  <c r="C1490" i="1"/>
  <c r="H1490" i="1" s="1"/>
  <c r="C1489" i="1"/>
  <c r="H1488" i="1"/>
  <c r="G1488" i="1"/>
  <c r="C1488" i="1"/>
  <c r="C1487" i="1"/>
  <c r="G1487" i="1" s="1"/>
  <c r="G1486" i="1"/>
  <c r="C1486" i="1"/>
  <c r="H1486" i="1" s="1"/>
  <c r="C1485" i="1"/>
  <c r="C1484" i="1"/>
  <c r="H1484" i="1" s="1"/>
  <c r="G1482" i="1"/>
  <c r="C1482" i="1"/>
  <c r="H1482" i="1" s="1"/>
  <c r="H1480" i="1"/>
  <c r="G1480" i="1"/>
  <c r="C1480" i="1"/>
  <c r="D1479" i="1"/>
  <c r="H1479" i="1" s="1"/>
  <c r="C1479" i="1"/>
  <c r="H1478" i="1"/>
  <c r="D1478" i="1"/>
  <c r="G1478" i="1" s="1"/>
  <c r="I1478" i="1" s="1"/>
  <c r="C1478" i="1"/>
  <c r="D1477" i="1"/>
  <c r="H1477" i="1" s="1"/>
  <c r="C1477" i="1"/>
  <c r="G1477" i="1" s="1"/>
  <c r="I1477" i="1" s="1"/>
  <c r="H1476" i="1"/>
  <c r="D1476" i="1"/>
  <c r="G1476" i="1" s="1"/>
  <c r="C1476" i="1"/>
  <c r="H1475" i="1"/>
  <c r="D1475" i="1"/>
  <c r="G1475" i="1" s="1"/>
  <c r="C1475" i="1"/>
  <c r="D1474" i="1"/>
  <c r="H1474" i="1" s="1"/>
  <c r="C1474" i="1"/>
  <c r="G1474" i="1" s="1"/>
  <c r="I1474" i="1" s="1"/>
  <c r="H1473" i="1"/>
  <c r="D1473" i="1"/>
  <c r="G1473" i="1" s="1"/>
  <c r="I1473" i="1" s="1"/>
  <c r="C1473" i="1"/>
  <c r="J1472" i="1"/>
  <c r="D1472" i="1"/>
  <c r="H1472" i="1" s="1"/>
  <c r="C1472" i="1"/>
  <c r="G1472" i="1" s="1"/>
  <c r="I1472" i="1" s="1"/>
  <c r="H1471" i="1"/>
  <c r="D1471" i="1"/>
  <c r="G1471" i="1" s="1"/>
  <c r="I1471" i="1" s="1"/>
  <c r="C1471" i="1"/>
  <c r="H1470" i="1"/>
  <c r="D1470" i="1"/>
  <c r="G1470" i="1" s="1"/>
  <c r="C1470" i="1"/>
  <c r="H1469" i="1"/>
  <c r="D1469" i="1"/>
  <c r="G1469" i="1" s="1"/>
  <c r="C1469" i="1"/>
  <c r="J1468" i="1"/>
  <c r="D1468" i="1"/>
  <c r="H1468" i="1" s="1"/>
  <c r="C1468" i="1"/>
  <c r="G1468" i="1" s="1"/>
  <c r="I1468" i="1" s="1"/>
  <c r="H1467" i="1"/>
  <c r="D1467" i="1"/>
  <c r="G1467" i="1" s="1"/>
  <c r="I1467" i="1" s="1"/>
  <c r="C1467" i="1"/>
  <c r="D1466" i="1"/>
  <c r="H1466" i="1" s="1"/>
  <c r="C1466" i="1"/>
  <c r="G1466" i="1" s="1"/>
  <c r="I1466" i="1" s="1"/>
  <c r="H1465" i="1"/>
  <c r="D1465" i="1"/>
  <c r="G1465" i="1" s="1"/>
  <c r="I1465" i="1" s="1"/>
  <c r="C1465" i="1"/>
  <c r="J1464" i="1"/>
  <c r="D1464" i="1"/>
  <c r="H1464" i="1" s="1"/>
  <c r="C1464" i="1"/>
  <c r="G1464" i="1" s="1"/>
  <c r="I1464" i="1" s="1"/>
  <c r="H1463" i="1"/>
  <c r="D1463" i="1"/>
  <c r="G1463" i="1" s="1"/>
  <c r="I1463" i="1" s="1"/>
  <c r="C1463" i="1"/>
  <c r="D1462" i="1"/>
  <c r="H1462" i="1" s="1"/>
  <c r="C1462" i="1"/>
  <c r="G1462" i="1" s="1"/>
  <c r="I1462" i="1" s="1"/>
  <c r="D1461" i="1"/>
  <c r="H1461" i="1" s="1"/>
  <c r="C1461" i="1"/>
  <c r="G1461" i="1" s="1"/>
  <c r="H1460" i="1"/>
  <c r="D1460" i="1"/>
  <c r="G1460" i="1" s="1"/>
  <c r="I1460" i="1" s="1"/>
  <c r="C1460" i="1"/>
  <c r="D1459" i="1"/>
  <c r="H1459" i="1" s="1"/>
  <c r="C1459" i="1"/>
  <c r="G1459" i="1" s="1"/>
  <c r="I1459" i="1" s="1"/>
  <c r="D1458" i="1"/>
  <c r="G1458" i="1" s="1"/>
  <c r="C1458" i="1"/>
  <c r="J1457" i="1"/>
  <c r="D1457" i="1"/>
  <c r="H1457" i="1" s="1"/>
  <c r="C1457" i="1"/>
  <c r="D1456" i="1"/>
  <c r="G1456" i="1" s="1"/>
  <c r="C1456" i="1"/>
  <c r="D1455" i="1"/>
  <c r="H1455" i="1" s="1"/>
  <c r="C1455" i="1"/>
  <c r="G1455" i="1" s="1"/>
  <c r="I1455" i="1" s="1"/>
  <c r="D1454" i="1"/>
  <c r="H1454" i="1" s="1"/>
  <c r="C1454" i="1"/>
  <c r="C1453" i="1"/>
  <c r="H1452" i="1"/>
  <c r="D1452" i="1"/>
  <c r="G1452" i="1" s="1"/>
  <c r="C1452" i="1"/>
  <c r="J1451" i="1"/>
  <c r="D1451" i="1"/>
  <c r="H1451" i="1" s="1"/>
  <c r="C1451" i="1"/>
  <c r="H1450" i="1"/>
  <c r="D1450" i="1"/>
  <c r="G1450" i="1" s="1"/>
  <c r="I1450" i="1" s="1"/>
  <c r="C1450" i="1"/>
  <c r="D1449" i="1"/>
  <c r="H1449" i="1" s="1"/>
  <c r="C1449" i="1"/>
  <c r="G1449" i="1" s="1"/>
  <c r="I1449" i="1" s="1"/>
  <c r="H1448" i="1"/>
  <c r="D1448" i="1"/>
  <c r="G1448" i="1" s="1"/>
  <c r="C1448" i="1"/>
  <c r="J1447" i="1"/>
  <c r="D1447" i="1"/>
  <c r="H1447" i="1" s="1"/>
  <c r="C1447" i="1"/>
  <c r="D1446" i="1"/>
  <c r="C1446" i="1"/>
  <c r="G1445" i="1"/>
  <c r="D1445" i="1"/>
  <c r="C1445" i="1"/>
  <c r="H1445" i="1" s="1"/>
  <c r="G1444" i="1"/>
  <c r="D1444" i="1"/>
  <c r="C1444" i="1"/>
  <c r="G1443" i="1"/>
  <c r="D1443" i="1"/>
  <c r="C1443" i="1"/>
  <c r="G1442" i="1"/>
  <c r="D1442" i="1"/>
  <c r="C1442" i="1"/>
  <c r="G1441" i="1"/>
  <c r="D1441" i="1"/>
  <c r="C1441" i="1"/>
  <c r="G1440" i="1"/>
  <c r="D1440" i="1"/>
  <c r="C1440" i="1"/>
  <c r="G1439" i="1"/>
  <c r="D1439" i="1"/>
  <c r="C1439" i="1"/>
  <c r="D1438" i="1"/>
  <c r="C1438" i="1"/>
  <c r="H1438" i="1" s="1"/>
  <c r="D1437" i="1"/>
  <c r="C1437" i="1"/>
  <c r="H1437" i="1" s="1"/>
  <c r="C1436" i="1"/>
  <c r="G1434" i="1"/>
  <c r="D1434" i="1"/>
  <c r="C1434" i="1"/>
  <c r="H1434" i="1" s="1"/>
  <c r="G1433" i="1"/>
  <c r="D1433" i="1"/>
  <c r="C1433" i="1"/>
  <c r="H1433" i="1" s="1"/>
  <c r="D1432" i="1"/>
  <c r="C1432" i="1"/>
  <c r="H1432" i="1" s="1"/>
  <c r="D1431" i="1"/>
  <c r="C1431" i="1"/>
  <c r="H1431" i="1" s="1"/>
  <c r="G1430" i="1"/>
  <c r="D1430" i="1"/>
  <c r="C1430" i="1"/>
  <c r="H1430" i="1" s="1"/>
  <c r="G1429" i="1"/>
  <c r="D1429" i="1"/>
  <c r="C1429" i="1"/>
  <c r="H1429" i="1" s="1"/>
  <c r="D1428" i="1"/>
  <c r="C1428" i="1"/>
  <c r="H1428" i="1" s="1"/>
  <c r="D1427" i="1"/>
  <c r="C1427" i="1"/>
  <c r="H1427" i="1" s="1"/>
  <c r="G1426" i="1"/>
  <c r="D1426" i="1"/>
  <c r="C1426" i="1"/>
  <c r="H1426" i="1" s="1"/>
  <c r="G1425" i="1"/>
  <c r="D1425" i="1"/>
  <c r="C1425" i="1"/>
  <c r="H1425" i="1" s="1"/>
  <c r="D1424" i="1"/>
  <c r="C1424" i="1"/>
  <c r="H1424" i="1" s="1"/>
  <c r="D1423" i="1"/>
  <c r="G1422" i="1"/>
  <c r="D1422" i="1"/>
  <c r="C1422" i="1"/>
  <c r="H1422" i="1" s="1"/>
  <c r="G1421" i="1"/>
  <c r="D1421" i="1"/>
  <c r="C1421" i="1"/>
  <c r="H1421" i="1" s="1"/>
  <c r="D1420" i="1"/>
  <c r="C1420" i="1"/>
  <c r="H1420" i="1" s="1"/>
  <c r="D1419" i="1"/>
  <c r="C1419" i="1"/>
  <c r="H1419" i="1" s="1"/>
  <c r="D1418" i="1"/>
  <c r="G1418" i="1" s="1"/>
  <c r="C1418" i="1"/>
  <c r="D1417" i="1"/>
  <c r="G1417" i="1" s="1"/>
  <c r="C1417" i="1"/>
  <c r="D1416" i="1"/>
  <c r="G1416" i="1" s="1"/>
  <c r="C1416" i="1"/>
  <c r="G1415" i="1"/>
  <c r="D1415" i="1"/>
  <c r="C1415" i="1"/>
  <c r="H1415" i="1" s="1"/>
  <c r="G1414" i="1"/>
  <c r="D1414" i="1"/>
  <c r="C1414" i="1"/>
  <c r="H1414" i="1" s="1"/>
  <c r="G1413" i="1"/>
  <c r="D1413" i="1"/>
  <c r="C1413" i="1"/>
  <c r="H1413" i="1" s="1"/>
  <c r="G1412" i="1"/>
  <c r="D1412" i="1"/>
  <c r="C1412" i="1"/>
  <c r="H1412" i="1" s="1"/>
  <c r="G1411" i="1"/>
  <c r="D1411" i="1"/>
  <c r="C1411" i="1"/>
  <c r="H1411" i="1" s="1"/>
  <c r="G1410" i="1"/>
  <c r="D1410" i="1"/>
  <c r="C1410" i="1"/>
  <c r="H1410" i="1" s="1"/>
  <c r="G1409" i="1"/>
  <c r="D1409" i="1"/>
  <c r="C1409" i="1"/>
  <c r="H1409" i="1" s="1"/>
  <c r="C1408" i="1"/>
  <c r="G1407" i="1"/>
  <c r="D1407" i="1"/>
  <c r="C1407" i="1"/>
  <c r="H1407" i="1" s="1"/>
  <c r="G1406" i="1"/>
  <c r="D1406" i="1"/>
  <c r="C1406" i="1"/>
  <c r="H1406" i="1" s="1"/>
  <c r="G1405" i="1"/>
  <c r="D1405" i="1"/>
  <c r="C1405" i="1"/>
  <c r="H1405" i="1" s="1"/>
  <c r="G1404" i="1"/>
  <c r="D1404" i="1"/>
  <c r="C1404" i="1"/>
  <c r="H1404" i="1" s="1"/>
  <c r="G1403" i="1"/>
  <c r="D1403" i="1"/>
  <c r="C1403" i="1"/>
  <c r="H1403" i="1" s="1"/>
  <c r="G1402" i="1"/>
  <c r="D1402" i="1"/>
  <c r="C1402" i="1"/>
  <c r="H1402" i="1" s="1"/>
  <c r="G1401" i="1"/>
  <c r="D1401" i="1"/>
  <c r="C1401" i="1"/>
  <c r="H1401" i="1" s="1"/>
  <c r="G1400" i="1"/>
  <c r="D1400" i="1"/>
  <c r="C1400" i="1"/>
  <c r="H1400" i="1" s="1"/>
  <c r="G1399" i="1"/>
  <c r="D1399" i="1"/>
  <c r="C1399" i="1"/>
  <c r="H1399" i="1" s="1"/>
  <c r="G1398" i="1"/>
  <c r="D1398" i="1"/>
  <c r="C1398" i="1"/>
  <c r="H1398" i="1" s="1"/>
  <c r="G1397" i="1"/>
  <c r="D1397" i="1"/>
  <c r="C1397" i="1"/>
  <c r="H1397" i="1" s="1"/>
  <c r="G1396" i="1"/>
  <c r="D1396" i="1"/>
  <c r="C1396" i="1"/>
  <c r="H1396" i="1" s="1"/>
  <c r="G1395" i="1"/>
  <c r="D1395" i="1"/>
  <c r="C1395" i="1"/>
  <c r="H1395" i="1" s="1"/>
  <c r="G1394" i="1"/>
  <c r="D1394" i="1"/>
  <c r="C1394" i="1"/>
  <c r="H1394" i="1" s="1"/>
  <c r="G1393" i="1"/>
  <c r="D1393" i="1"/>
  <c r="C1393" i="1"/>
  <c r="H1393" i="1" s="1"/>
  <c r="G1392" i="1"/>
  <c r="D1392" i="1"/>
  <c r="C1392" i="1"/>
  <c r="H1392" i="1" s="1"/>
  <c r="G1391" i="1"/>
  <c r="D1391" i="1"/>
  <c r="C1391" i="1"/>
  <c r="H1391" i="1" s="1"/>
  <c r="G1390" i="1"/>
  <c r="D1390" i="1"/>
  <c r="C1390" i="1"/>
  <c r="H1390" i="1" s="1"/>
  <c r="G1389" i="1"/>
  <c r="D1389" i="1"/>
  <c r="C1389" i="1"/>
  <c r="H1389" i="1" s="1"/>
  <c r="G1388" i="1"/>
  <c r="D1388" i="1"/>
  <c r="C1388" i="1"/>
  <c r="H1388" i="1" s="1"/>
  <c r="G1387" i="1"/>
  <c r="D1387" i="1"/>
  <c r="C1387" i="1"/>
  <c r="H1387" i="1" s="1"/>
  <c r="G1386" i="1"/>
  <c r="D1386" i="1"/>
  <c r="C1386" i="1"/>
  <c r="H1386" i="1" s="1"/>
  <c r="G1385" i="1"/>
  <c r="D1385" i="1"/>
  <c r="C1385" i="1"/>
  <c r="H1385" i="1" s="1"/>
  <c r="G1384" i="1"/>
  <c r="D1384" i="1"/>
  <c r="C1384" i="1"/>
  <c r="H1384" i="1" s="1"/>
  <c r="G1383" i="1"/>
  <c r="D1383" i="1"/>
  <c r="C1383" i="1"/>
  <c r="H1383" i="1" s="1"/>
  <c r="G1382" i="1"/>
  <c r="D1382" i="1"/>
  <c r="C1382" i="1"/>
  <c r="H1382" i="1" s="1"/>
  <c r="G1381" i="1"/>
  <c r="D1381" i="1"/>
  <c r="C1381" i="1"/>
  <c r="H1381" i="1" s="1"/>
  <c r="G1380" i="1"/>
  <c r="D1380" i="1"/>
  <c r="C1380" i="1"/>
  <c r="H1380" i="1" s="1"/>
  <c r="G1379" i="1"/>
  <c r="D1379" i="1"/>
  <c r="C1379" i="1"/>
  <c r="H1379" i="1" s="1"/>
  <c r="G1378" i="1"/>
  <c r="D1378" i="1"/>
  <c r="C1378" i="1"/>
  <c r="H1378" i="1" s="1"/>
  <c r="G1377" i="1"/>
  <c r="D1377" i="1"/>
  <c r="C1377" i="1"/>
  <c r="H1377" i="1" s="1"/>
  <c r="G1376" i="1"/>
  <c r="D1376" i="1"/>
  <c r="C1376" i="1"/>
  <c r="H1376" i="1" s="1"/>
  <c r="G1375" i="1"/>
  <c r="D1375" i="1"/>
  <c r="C1375" i="1"/>
  <c r="H1375" i="1" s="1"/>
  <c r="G1374" i="1"/>
  <c r="D1374" i="1"/>
  <c r="C1374" i="1"/>
  <c r="H1374" i="1" s="1"/>
  <c r="G1373" i="1"/>
  <c r="D1373" i="1"/>
  <c r="C1373" i="1"/>
  <c r="H1373" i="1" s="1"/>
  <c r="G1372" i="1"/>
  <c r="D1372" i="1"/>
  <c r="C1372" i="1"/>
  <c r="H1372" i="1" s="1"/>
  <c r="G1371" i="1"/>
  <c r="D1371" i="1"/>
  <c r="C1371" i="1"/>
  <c r="H1371" i="1" s="1"/>
  <c r="G1370" i="1"/>
  <c r="D1370" i="1"/>
  <c r="C1370" i="1"/>
  <c r="H1370" i="1" s="1"/>
  <c r="G1369" i="1"/>
  <c r="D1369" i="1"/>
  <c r="C1369" i="1"/>
  <c r="H1369" i="1" s="1"/>
  <c r="G1368" i="1"/>
  <c r="D1368" i="1"/>
  <c r="C1368" i="1"/>
  <c r="H1368" i="1" s="1"/>
  <c r="G1367" i="1"/>
  <c r="D1367" i="1"/>
  <c r="C1367" i="1"/>
  <c r="H1367" i="1" s="1"/>
  <c r="G1366" i="1"/>
  <c r="D1366" i="1"/>
  <c r="C1366" i="1"/>
  <c r="H1366" i="1" s="1"/>
  <c r="G1365" i="1"/>
  <c r="D1365" i="1"/>
  <c r="C1365" i="1"/>
  <c r="H1365" i="1" s="1"/>
  <c r="G1364" i="1"/>
  <c r="D1364" i="1"/>
  <c r="C1364" i="1"/>
  <c r="H1364" i="1" s="1"/>
  <c r="G1363" i="1"/>
  <c r="D1363" i="1"/>
  <c r="C1363" i="1"/>
  <c r="H1363" i="1" s="1"/>
  <c r="G1362" i="1"/>
  <c r="D1362" i="1"/>
  <c r="C1362" i="1"/>
  <c r="H1362" i="1" s="1"/>
  <c r="G1361" i="1"/>
  <c r="D1361" i="1"/>
  <c r="C1361" i="1"/>
  <c r="H1361" i="1" s="1"/>
  <c r="G1360" i="1"/>
  <c r="D1360" i="1"/>
  <c r="C1360" i="1"/>
  <c r="H1360" i="1" s="1"/>
  <c r="G1359" i="1"/>
  <c r="D1359" i="1"/>
  <c r="C1359" i="1"/>
  <c r="H1359" i="1" s="1"/>
  <c r="G1358" i="1"/>
  <c r="D1358" i="1"/>
  <c r="C1358" i="1"/>
  <c r="H1358" i="1" s="1"/>
  <c r="G1357" i="1"/>
  <c r="D1357" i="1"/>
  <c r="C1357" i="1"/>
  <c r="H1357" i="1" s="1"/>
  <c r="G1356" i="1"/>
  <c r="D1356" i="1"/>
  <c r="C1356" i="1"/>
  <c r="H1356" i="1" s="1"/>
  <c r="G1355" i="1"/>
  <c r="D1355" i="1"/>
  <c r="C1355" i="1"/>
  <c r="H1355" i="1" s="1"/>
  <c r="G1354" i="1"/>
  <c r="D1354" i="1"/>
  <c r="C1354" i="1"/>
  <c r="H1354" i="1" s="1"/>
  <c r="G1353" i="1"/>
  <c r="D1353" i="1"/>
  <c r="C1353" i="1"/>
  <c r="H1353" i="1" s="1"/>
  <c r="G1352" i="1"/>
  <c r="D1352" i="1"/>
  <c r="C1352" i="1"/>
  <c r="H1352" i="1" s="1"/>
  <c r="G1351" i="1"/>
  <c r="D1351" i="1"/>
  <c r="C1351" i="1"/>
  <c r="H1351" i="1" s="1"/>
  <c r="G1350" i="1"/>
  <c r="D1350" i="1"/>
  <c r="C1350" i="1"/>
  <c r="H1350" i="1" s="1"/>
  <c r="G1349" i="1"/>
  <c r="D1349" i="1"/>
  <c r="C1349" i="1"/>
  <c r="H1349" i="1" s="1"/>
  <c r="G1348" i="1"/>
  <c r="D1348" i="1"/>
  <c r="C1348" i="1"/>
  <c r="H1348" i="1" s="1"/>
  <c r="G1347" i="1"/>
  <c r="D1347" i="1"/>
  <c r="C1347" i="1"/>
  <c r="H1347" i="1" s="1"/>
  <c r="G1346" i="1"/>
  <c r="D1346" i="1"/>
  <c r="C1346" i="1"/>
  <c r="H1346" i="1" s="1"/>
  <c r="G1345" i="1"/>
  <c r="D1345" i="1"/>
  <c r="C1345" i="1"/>
  <c r="H1345" i="1" s="1"/>
  <c r="G1344" i="1"/>
  <c r="D1344" i="1"/>
  <c r="C1344" i="1"/>
  <c r="H1344" i="1" s="1"/>
  <c r="G1343" i="1"/>
  <c r="D1343" i="1"/>
  <c r="C1343" i="1"/>
  <c r="H1343" i="1" s="1"/>
  <c r="G1342" i="1"/>
  <c r="D1342" i="1"/>
  <c r="C1342" i="1"/>
  <c r="H1342" i="1" s="1"/>
  <c r="G1341" i="1"/>
  <c r="D1341" i="1"/>
  <c r="C1341" i="1"/>
  <c r="H1341" i="1" s="1"/>
  <c r="G1340" i="1"/>
  <c r="D1340" i="1"/>
  <c r="C1340" i="1"/>
  <c r="H1340" i="1" s="1"/>
  <c r="G1339" i="1"/>
  <c r="D1339" i="1"/>
  <c r="C1339" i="1"/>
  <c r="H1339" i="1" s="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D1274" i="1"/>
  <c r="H1274" i="1" s="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D1264" i="1"/>
  <c r="H1264" i="1" s="1"/>
  <c r="C1264" i="1"/>
  <c r="D1263" i="1"/>
  <c r="H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D1247" i="1"/>
  <c r="H1247" i="1" s="1"/>
  <c r="C1247" i="1"/>
  <c r="H1246" i="1"/>
  <c r="G1246" i="1"/>
  <c r="D1246" i="1"/>
  <c r="C1246" i="1"/>
  <c r="H1245" i="1"/>
  <c r="G1245" i="1"/>
  <c r="D1245" i="1"/>
  <c r="C1245" i="1"/>
  <c r="D1244" i="1"/>
  <c r="H1244" i="1" s="1"/>
  <c r="C1244" i="1"/>
  <c r="H1243" i="1"/>
  <c r="G1243" i="1"/>
  <c r="D1243" i="1"/>
  <c r="C1243" i="1"/>
  <c r="H1242" i="1"/>
  <c r="G1242" i="1"/>
  <c r="D1242" i="1"/>
  <c r="C1242" i="1"/>
  <c r="D1241" i="1"/>
  <c r="H1241" i="1" s="1"/>
  <c r="C1241" i="1"/>
  <c r="H1240" i="1"/>
  <c r="G1240" i="1"/>
  <c r="D1240" i="1"/>
  <c r="C1240" i="1"/>
  <c r="H1239" i="1"/>
  <c r="G1239" i="1"/>
  <c r="D1239" i="1"/>
  <c r="C1239" i="1"/>
  <c r="H1238" i="1"/>
  <c r="G1238" i="1"/>
  <c r="D1238" i="1"/>
  <c r="C1238" i="1"/>
  <c r="D1237" i="1"/>
  <c r="H1237" i="1" s="1"/>
  <c r="C1237" i="1"/>
  <c r="C1236" i="1"/>
  <c r="C1235" i="1"/>
  <c r="D1234" i="1"/>
  <c r="C1234" i="1"/>
  <c r="H1233" i="1"/>
  <c r="G1233" i="1"/>
  <c r="D1233" i="1"/>
  <c r="C1233" i="1"/>
  <c r="D1232" i="1"/>
  <c r="C1232" i="1"/>
  <c r="H1231" i="1"/>
  <c r="G1231" i="1"/>
  <c r="D1231" i="1"/>
  <c r="C1231" i="1"/>
  <c r="H1230" i="1"/>
  <c r="G1230" i="1"/>
  <c r="D1230" i="1"/>
  <c r="C1230" i="1"/>
  <c r="H1229" i="1"/>
  <c r="G1229" i="1"/>
  <c r="D1229" i="1"/>
  <c r="C1229" i="1"/>
  <c r="D1228" i="1"/>
  <c r="C1228" i="1"/>
  <c r="H1228" i="1" s="1"/>
  <c r="D1227" i="1"/>
  <c r="H1226" i="1"/>
  <c r="G1226" i="1"/>
  <c r="D1226" i="1"/>
  <c r="C1226" i="1"/>
  <c r="H1225" i="1"/>
  <c r="G1225" i="1"/>
  <c r="D1225" i="1"/>
  <c r="C1225" i="1"/>
  <c r="H1224" i="1"/>
  <c r="G1224" i="1"/>
  <c r="D1224" i="1"/>
  <c r="C1224" i="1"/>
  <c r="C1223" i="1"/>
  <c r="D1222" i="1"/>
  <c r="H1221" i="1"/>
  <c r="G1221" i="1"/>
  <c r="D1221" i="1"/>
  <c r="C1221" i="1"/>
  <c r="H1220" i="1"/>
  <c r="G1220" i="1"/>
  <c r="D1220" i="1"/>
  <c r="C1220" i="1"/>
  <c r="H1219" i="1"/>
  <c r="G1219" i="1"/>
  <c r="D1219" i="1"/>
  <c r="C1219" i="1"/>
  <c r="H1218" i="1"/>
  <c r="D1218" i="1"/>
  <c r="G1218" i="1" s="1"/>
  <c r="C1218" i="1"/>
  <c r="H1217" i="1"/>
  <c r="D1217" i="1"/>
  <c r="G1217" i="1" s="1"/>
  <c r="C1217" i="1"/>
  <c r="D1216" i="1"/>
  <c r="G1216" i="1" s="1"/>
  <c r="C1216" i="1"/>
  <c r="C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D1166" i="1"/>
  <c r="G1166" i="1" s="1"/>
  <c r="C1166" i="1"/>
  <c r="D1165" i="1"/>
  <c r="H1165" i="1" s="1"/>
  <c r="C1165" i="1"/>
  <c r="H1164" i="1"/>
  <c r="G1164" i="1"/>
  <c r="D1164" i="1"/>
  <c r="C1164" i="1"/>
  <c r="H1163" i="1"/>
  <c r="G1163" i="1"/>
  <c r="D1163" i="1"/>
  <c r="C1163" i="1"/>
  <c r="H1162" i="1"/>
  <c r="G1162" i="1"/>
  <c r="D1162" i="1"/>
  <c r="C1162" i="1"/>
  <c r="D1161" i="1"/>
  <c r="H1161" i="1" s="1"/>
  <c r="C1161" i="1"/>
  <c r="G1160" i="1"/>
  <c r="D1160" i="1"/>
  <c r="H1160" i="1" s="1"/>
  <c r="C1160" i="1"/>
  <c r="H1159" i="1"/>
  <c r="G1159" i="1"/>
  <c r="D1159" i="1"/>
  <c r="C1159" i="1"/>
  <c r="H1158" i="1"/>
  <c r="G1158" i="1"/>
  <c r="D1158" i="1"/>
  <c r="C1158" i="1"/>
  <c r="C1157" i="1"/>
  <c r="G1156" i="1"/>
  <c r="D1156" i="1"/>
  <c r="H1156" i="1" s="1"/>
  <c r="C1156" i="1"/>
  <c r="G1155" i="1"/>
  <c r="D1155" i="1"/>
  <c r="H1155" i="1" s="1"/>
  <c r="C1155"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G1136" i="1"/>
  <c r="D1136" i="1"/>
  <c r="H1136" i="1" s="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4" i="1" s="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G1062" i="1"/>
  <c r="D1062" i="1"/>
  <c r="H1062" i="1" s="1"/>
  <c r="C1062" i="1"/>
  <c r="H1061" i="1"/>
  <c r="G1061" i="1"/>
  <c r="D1061" i="1"/>
  <c r="C1061" i="1"/>
  <c r="H1060" i="1"/>
  <c r="G1060" i="1"/>
  <c r="D1060" i="1"/>
  <c r="C1060" i="1"/>
  <c r="H1059" i="1"/>
  <c r="G1059" i="1"/>
  <c r="D1059" i="1"/>
  <c r="C1059" i="1"/>
  <c r="H1058" i="1"/>
  <c r="D1058" i="1"/>
  <c r="G1058" i="1" s="1"/>
  <c r="C1058" i="1"/>
  <c r="C1057"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D1045" i="1"/>
  <c r="H1045" i="1" s="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D1033" i="1"/>
  <c r="H1033" i="1" s="1"/>
  <c r="C1033" i="1"/>
  <c r="D1032" i="1"/>
  <c r="H1032" i="1" s="1"/>
  <c r="C1032" i="1"/>
  <c r="H1031" i="1"/>
  <c r="G1031" i="1"/>
  <c r="D1031" i="1"/>
  <c r="C1031" i="1"/>
  <c r="D1030" i="1"/>
  <c r="H1030" i="1" s="1"/>
  <c r="C1030" i="1"/>
  <c r="H1029" i="1"/>
  <c r="G1029" i="1"/>
  <c r="D1029" i="1"/>
  <c r="C1029" i="1"/>
  <c r="D1028" i="1"/>
  <c r="H1028" i="1" s="1"/>
  <c r="C1028" i="1"/>
  <c r="H1027" i="1"/>
  <c r="G1027" i="1"/>
  <c r="D1027" i="1"/>
  <c r="C1027" i="1"/>
  <c r="H1026" i="1"/>
  <c r="G1026" i="1"/>
  <c r="D1026" i="1"/>
  <c r="C1026" i="1"/>
  <c r="D1025" i="1"/>
  <c r="H1025" i="1" s="1"/>
  <c r="C1025" i="1"/>
  <c r="H1024" i="1"/>
  <c r="G1024" i="1"/>
  <c r="D1024" i="1"/>
  <c r="C1024" i="1"/>
  <c r="D1023" i="1"/>
  <c r="H1023" i="1" s="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D1014" i="1"/>
  <c r="H1014" i="1" s="1"/>
  <c r="C1014" i="1"/>
  <c r="D1013" i="1"/>
  <c r="H1013" i="1" s="1"/>
  <c r="C1013" i="1"/>
  <c r="D1012" i="1"/>
  <c r="H1012" i="1" s="1"/>
  <c r="C1012" i="1"/>
  <c r="H1011" i="1"/>
  <c r="G1011" i="1"/>
  <c r="D1011" i="1"/>
  <c r="C1011" i="1"/>
  <c r="H1010" i="1"/>
  <c r="G1010" i="1"/>
  <c r="D1010" i="1"/>
  <c r="C1010" i="1"/>
  <c r="H1009" i="1"/>
  <c r="G1009" i="1"/>
  <c r="D1009" i="1"/>
  <c r="C1009" i="1"/>
  <c r="G1008" i="1"/>
  <c r="D1008" i="1"/>
  <c r="H1008" i="1" s="1"/>
  <c r="C1008" i="1"/>
  <c r="D1007" i="1"/>
  <c r="H1007" i="1" s="1"/>
  <c r="C1007" i="1"/>
  <c r="G1006" i="1"/>
  <c r="D1006" i="1"/>
  <c r="H1006" i="1" s="1"/>
  <c r="C1006" i="1"/>
  <c r="H1005" i="1"/>
  <c r="G1005" i="1"/>
  <c r="D1005" i="1"/>
  <c r="C1005" i="1"/>
  <c r="G1004" i="1"/>
  <c r="D1004" i="1"/>
  <c r="H1004" i="1" s="1"/>
  <c r="C1004" i="1"/>
  <c r="H1003" i="1"/>
  <c r="G1003" i="1"/>
  <c r="D1003" i="1"/>
  <c r="C1003" i="1"/>
  <c r="H1002" i="1"/>
  <c r="G1002" i="1"/>
  <c r="D1002" i="1"/>
  <c r="C1002" i="1"/>
  <c r="G1001" i="1"/>
  <c r="D1001" i="1"/>
  <c r="H1001" i="1" s="1"/>
  <c r="C1001" i="1"/>
  <c r="G1000" i="1"/>
  <c r="D1000" i="1"/>
  <c r="H1000" i="1" s="1"/>
  <c r="C1000" i="1"/>
  <c r="G999" i="1"/>
  <c r="D999" i="1"/>
  <c r="H999" i="1" s="1"/>
  <c r="C999" i="1"/>
  <c r="H998" i="1"/>
  <c r="D998" i="1"/>
  <c r="G998" i="1" s="1"/>
  <c r="C998" i="1"/>
  <c r="D997" i="1"/>
  <c r="G997" i="1" s="1"/>
  <c r="C997" i="1"/>
  <c r="H996" i="1"/>
  <c r="D996" i="1"/>
  <c r="G996" i="1" s="1"/>
  <c r="C996" i="1"/>
  <c r="H995" i="1"/>
  <c r="D995" i="1"/>
  <c r="G995" i="1" s="1"/>
  <c r="C995" i="1"/>
  <c r="H994" i="1"/>
  <c r="G994" i="1"/>
  <c r="D994" i="1"/>
  <c r="C994" i="1"/>
  <c r="D993" i="1"/>
  <c r="H993" i="1" s="1"/>
  <c r="C993" i="1"/>
  <c r="H992" i="1"/>
  <c r="G992" i="1"/>
  <c r="D992" i="1"/>
  <c r="C992" i="1"/>
  <c r="D991" i="1"/>
  <c r="H991" i="1" s="1"/>
  <c r="C991" i="1"/>
  <c r="H989" i="1"/>
  <c r="G989" i="1"/>
  <c r="D989" i="1"/>
  <c r="C989" i="1"/>
  <c r="D988" i="1"/>
  <c r="H988" i="1" s="1"/>
  <c r="C988" i="1"/>
  <c r="D987" i="1"/>
  <c r="H987" i="1" s="1"/>
  <c r="C987" i="1"/>
  <c r="D986" i="1"/>
  <c r="H986" i="1" s="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D710" i="1"/>
  <c r="H710" i="1" s="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D645" i="1"/>
  <c r="G645" i="1" s="1"/>
  <c r="C645" i="1"/>
  <c r="D644" i="1"/>
  <c r="H644" i="1" s="1"/>
  <c r="C644" i="1"/>
  <c r="H643" i="1"/>
  <c r="G643" i="1"/>
  <c r="D643" i="1"/>
  <c r="C643" i="1"/>
  <c r="H642" i="1"/>
  <c r="D642" i="1"/>
  <c r="G642" i="1" s="1"/>
  <c r="C642" i="1"/>
  <c r="G641" i="1"/>
  <c r="D641" i="1"/>
  <c r="H641" i="1" s="1"/>
  <c r="C641" i="1"/>
  <c r="G632" i="1"/>
  <c r="D632" i="1"/>
  <c r="H632" i="1" s="1"/>
  <c r="C632"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H413" i="1"/>
  <c r="D413" i="1"/>
  <c r="G413" i="1" s="1"/>
  <c r="C413" i="1"/>
  <c r="C412" i="1"/>
  <c r="D411" i="1"/>
  <c r="C411" i="1"/>
  <c r="H406" i="1"/>
  <c r="G406" i="1"/>
  <c r="D406" i="1"/>
  <c r="C406" i="1"/>
  <c r="D405" i="1"/>
  <c r="H405" i="1" s="1"/>
  <c r="C405" i="1"/>
  <c r="G405" i="1" s="1"/>
  <c r="G404" i="1"/>
  <c r="D404" i="1"/>
  <c r="H404" i="1" s="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D369" i="1"/>
  <c r="G369" i="1" s="1"/>
  <c r="C369" i="1"/>
  <c r="H368" i="1"/>
  <c r="D368" i="1"/>
  <c r="G368" i="1" s="1"/>
  <c r="C368" i="1"/>
  <c r="H367" i="1"/>
  <c r="G367" i="1"/>
  <c r="D367" i="1"/>
  <c r="C367" i="1"/>
  <c r="D366" i="1"/>
  <c r="G366" i="1" s="1"/>
  <c r="C366" i="1"/>
  <c r="H365" i="1"/>
  <c r="D365" i="1"/>
  <c r="G365" i="1" s="1"/>
  <c r="C365" i="1"/>
  <c r="D364" i="1"/>
  <c r="H364" i="1" s="1"/>
  <c r="C364" i="1"/>
  <c r="H363" i="1"/>
  <c r="D363" i="1"/>
  <c r="G363" i="1" s="1"/>
  <c r="C363" i="1"/>
  <c r="H362" i="1"/>
  <c r="G362" i="1"/>
  <c r="D362" i="1"/>
  <c r="C362" i="1"/>
  <c r="H361" i="1"/>
  <c r="G361" i="1"/>
  <c r="D361" i="1"/>
  <c r="C361" i="1"/>
  <c r="H360" i="1"/>
  <c r="G360" i="1"/>
  <c r="D360" i="1"/>
  <c r="C360" i="1"/>
  <c r="H359" i="1"/>
  <c r="D359" i="1"/>
  <c r="G359" i="1" s="1"/>
  <c r="C359"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D290" i="1"/>
  <c r="H290" i="1" s="1"/>
  <c r="C290" i="1"/>
  <c r="D289" i="1"/>
  <c r="H289" i="1" s="1"/>
  <c r="C289" i="1"/>
  <c r="H288" i="1"/>
  <c r="G288"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D248" i="1"/>
  <c r="H247" i="1"/>
  <c r="G247" i="1"/>
  <c r="D247" i="1"/>
  <c r="C247" i="1"/>
  <c r="H246" i="1"/>
  <c r="D246" i="1"/>
  <c r="G246" i="1" s="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D219" i="1"/>
  <c r="G219" i="1" s="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H209" i="1"/>
  <c r="D209" i="1"/>
  <c r="G209" i="1" s="1"/>
  <c r="C209" i="1"/>
  <c r="H208" i="1"/>
  <c r="G208" i="1"/>
  <c r="D208" i="1"/>
  <c r="C208" i="1"/>
  <c r="H207" i="1"/>
  <c r="D207" i="1"/>
  <c r="G207" i="1" s="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G191" i="1"/>
  <c r="D191" i="1"/>
  <c r="C191" i="1"/>
  <c r="H190" i="1"/>
  <c r="D190" i="1"/>
  <c r="G190" i="1" s="1"/>
  <c r="C190" i="1"/>
  <c r="H189" i="1"/>
  <c r="D189" i="1"/>
  <c r="G189" i="1" s="1"/>
  <c r="C189" i="1"/>
  <c r="H188" i="1"/>
  <c r="G188" i="1"/>
  <c r="D188" i="1"/>
  <c r="C188" i="1"/>
  <c r="H187" i="1"/>
  <c r="G187" i="1"/>
  <c r="D187" i="1"/>
  <c r="C187" i="1"/>
  <c r="H186" i="1"/>
  <c r="G186" i="1"/>
  <c r="D186" i="1"/>
  <c r="C186" i="1"/>
  <c r="H185" i="1"/>
  <c r="G185" i="1"/>
  <c r="D185" i="1"/>
  <c r="C185" i="1"/>
  <c r="D184" i="1"/>
  <c r="H184" i="1" s="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D177" i="1"/>
  <c r="G177" i="1" s="1"/>
  <c r="C177" i="1"/>
  <c r="D176" i="1"/>
  <c r="G176" i="1" s="1"/>
  <c r="C176" i="1"/>
  <c r="H175" i="1"/>
  <c r="G175" i="1"/>
  <c r="D175" i="1"/>
  <c r="C175" i="1"/>
  <c r="D174" i="1"/>
  <c r="G174" i="1" s="1"/>
  <c r="C174" i="1"/>
  <c r="D173" i="1"/>
  <c r="G173" i="1" s="1"/>
  <c r="C173" i="1"/>
  <c r="H172" i="1"/>
  <c r="D172" i="1"/>
  <c r="G172" i="1" s="1"/>
  <c r="C172" i="1"/>
  <c r="H171" i="1"/>
  <c r="G171" i="1"/>
  <c r="D171" i="1"/>
  <c r="C171" i="1"/>
  <c r="D170" i="1"/>
  <c r="G170" i="1" s="1"/>
  <c r="C170" i="1"/>
  <c r="D169" i="1"/>
  <c r="G169" i="1" s="1"/>
  <c r="C169" i="1"/>
  <c r="H168" i="1"/>
  <c r="D168" i="1"/>
  <c r="G168" i="1" s="1"/>
  <c r="C168" i="1"/>
  <c r="H167" i="1"/>
  <c r="G167" i="1"/>
  <c r="D167" i="1"/>
  <c r="C167" i="1"/>
  <c r="H166" i="1"/>
  <c r="G166" i="1"/>
  <c r="D166" i="1"/>
  <c r="C166" i="1"/>
  <c r="H165" i="1"/>
  <c r="D165" i="1"/>
  <c r="G165" i="1" s="1"/>
  <c r="C165" i="1"/>
  <c r="H164" i="1"/>
  <c r="D164" i="1"/>
  <c r="G164" i="1" s="1"/>
  <c r="C164" i="1"/>
  <c r="H163" i="1"/>
  <c r="D163" i="1"/>
  <c r="G163" i="1" s="1"/>
  <c r="C163" i="1"/>
  <c r="D162" i="1"/>
  <c r="G162" i="1" s="1"/>
  <c r="C162" i="1"/>
  <c r="D161" i="1"/>
  <c r="G161" i="1" s="1"/>
  <c r="C161" i="1"/>
  <c r="C160" i="1"/>
  <c r="H158" i="1"/>
  <c r="G158" i="1"/>
  <c r="D158" i="1"/>
  <c r="C158" i="1"/>
  <c r="H157" i="1"/>
  <c r="D157" i="1"/>
  <c r="G157" i="1" s="1"/>
  <c r="C157" i="1"/>
  <c r="H156" i="1"/>
  <c r="G156" i="1"/>
  <c r="D156" i="1"/>
  <c r="C156" i="1"/>
  <c r="H155" i="1"/>
  <c r="G155" i="1"/>
  <c r="D155" i="1"/>
  <c r="C155" i="1"/>
  <c r="H154" i="1"/>
  <c r="G154" i="1"/>
  <c r="D154" i="1"/>
  <c r="C154" i="1"/>
  <c r="H153" i="1"/>
  <c r="D153" i="1"/>
  <c r="G153" i="1" s="1"/>
  <c r="C153" i="1"/>
  <c r="H152" i="1"/>
  <c r="G152" i="1"/>
  <c r="D152" i="1"/>
  <c r="C152" i="1"/>
  <c r="H151" i="1"/>
  <c r="G151" i="1"/>
  <c r="D151" i="1"/>
  <c r="C151" i="1"/>
  <c r="H150" i="1"/>
  <c r="D150" i="1"/>
  <c r="G150" i="1" s="1"/>
  <c r="C150" i="1"/>
  <c r="D149" i="1"/>
  <c r="G149" i="1" s="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D131" i="1"/>
  <c r="G131" i="1" s="1"/>
  <c r="C131" i="1"/>
  <c r="H130" i="1"/>
  <c r="G130" i="1"/>
  <c r="D130" i="1"/>
  <c r="C130" i="1"/>
  <c r="H129" i="1"/>
  <c r="G129" i="1"/>
  <c r="D129" i="1"/>
  <c r="C129" i="1"/>
  <c r="H128" i="1"/>
  <c r="G128" i="1"/>
  <c r="D128" i="1"/>
  <c r="C128" i="1"/>
  <c r="H127" i="1"/>
  <c r="G127" i="1"/>
  <c r="D127" i="1"/>
  <c r="C127" i="1"/>
  <c r="H126" i="1"/>
  <c r="D126" i="1"/>
  <c r="G126" i="1" s="1"/>
  <c r="C126" i="1"/>
  <c r="H125" i="1"/>
  <c r="D125" i="1"/>
  <c r="G125" i="1" s="1"/>
  <c r="C125" i="1"/>
  <c r="H124" i="1"/>
  <c r="G124" i="1"/>
  <c r="D124" i="1"/>
  <c r="C124" i="1"/>
  <c r="H123" i="1"/>
  <c r="D123" i="1"/>
  <c r="G123" i="1" s="1"/>
  <c r="C123" i="1"/>
  <c r="D122" i="1"/>
  <c r="H122" i="1" s="1"/>
  <c r="C122" i="1"/>
  <c r="D121" i="1"/>
  <c r="G121" i="1" s="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D89" i="1"/>
  <c r="G89" i="1" s="1"/>
  <c r="C89" i="1"/>
  <c r="H88" i="1"/>
  <c r="G88" i="1"/>
  <c r="D88" i="1"/>
  <c r="C88" i="1"/>
  <c r="H87" i="1"/>
  <c r="D87" i="1"/>
  <c r="G87" i="1" s="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G79" i="1"/>
  <c r="D79" i="1"/>
  <c r="C79" i="1"/>
  <c r="H77" i="1"/>
  <c r="G77" i="1"/>
  <c r="D77" i="1"/>
  <c r="C77" i="1"/>
  <c r="H76" i="1"/>
  <c r="D76" i="1"/>
  <c r="G76" i="1" s="1"/>
  <c r="C76" i="1"/>
  <c r="H75" i="1"/>
  <c r="G75" i="1"/>
  <c r="D75" i="1"/>
  <c r="C75" i="1"/>
  <c r="H74" i="1"/>
  <c r="G74" i="1"/>
  <c r="D74" i="1"/>
  <c r="C74" i="1"/>
  <c r="H73" i="1"/>
  <c r="D73" i="1"/>
  <c r="G73" i="1" s="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D53" i="1"/>
  <c r="G53" i="1" s="1"/>
  <c r="C53" i="1"/>
  <c r="H52" i="1"/>
  <c r="G52" i="1"/>
  <c r="D52" i="1"/>
  <c r="C52" i="1"/>
  <c r="H51" i="1"/>
  <c r="G51" i="1"/>
  <c r="D51" i="1"/>
  <c r="C51" i="1"/>
  <c r="H50" i="1"/>
  <c r="D50" i="1"/>
  <c r="G50" i="1" s="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411" i="1" l="1"/>
  <c r="E273" i="9"/>
  <c r="B273" i="9" s="1"/>
  <c r="D644" i="4"/>
  <c r="C638" i="1" s="1"/>
  <c r="H1232" i="1"/>
  <c r="C1227" i="1"/>
  <c r="H1227" i="1" s="1"/>
  <c r="H1417" i="1"/>
  <c r="F215" i="9"/>
  <c r="H1234" i="1"/>
  <c r="G1228" i="1"/>
  <c r="E282" i="9"/>
  <c r="D1223" i="1"/>
  <c r="H1416" i="1"/>
  <c r="H169" i="1"/>
  <c r="D160" i="1"/>
  <c r="H161" i="1"/>
  <c r="G120" i="1"/>
  <c r="H120" i="1"/>
  <c r="G122" i="1"/>
  <c r="H121" i="1"/>
  <c r="G1274" i="1"/>
  <c r="G1264" i="1"/>
  <c r="G1263" i="1"/>
  <c r="G1247" i="1"/>
  <c r="G1244" i="1"/>
  <c r="G1241" i="1"/>
  <c r="D1236" i="1"/>
  <c r="G1237" i="1"/>
  <c r="G1234" i="1"/>
  <c r="G1232" i="1"/>
  <c r="G1215" i="1"/>
  <c r="H1215" i="1"/>
  <c r="F238" i="5"/>
  <c r="H1216" i="1"/>
  <c r="E237" i="5"/>
  <c r="G1165" i="1"/>
  <c r="E293" i="9"/>
  <c r="B293" i="9" s="1"/>
  <c r="G1161" i="1"/>
  <c r="H1157" i="1"/>
  <c r="G1157" i="1"/>
  <c r="E177" i="5"/>
  <c r="H308" i="9" s="1"/>
  <c r="E308" i="9" s="1"/>
  <c r="B308" i="9" s="1"/>
  <c r="G1124" i="1"/>
  <c r="F146" i="5"/>
  <c r="E291" i="9"/>
  <c r="B291" i="9" s="1"/>
  <c r="E286" i="9"/>
  <c r="B286" i="9" s="1"/>
  <c r="G1056" i="1"/>
  <c r="H1056" i="1"/>
  <c r="D1057" i="1"/>
  <c r="E68" i="5"/>
  <c r="F78" i="5"/>
  <c r="G1045" i="1"/>
  <c r="G1033" i="1"/>
  <c r="G1030" i="1"/>
  <c r="G1032" i="1"/>
  <c r="G1028" i="1"/>
  <c r="G1023" i="1"/>
  <c r="G1025" i="1"/>
  <c r="F45" i="5"/>
  <c r="G1013" i="1"/>
  <c r="G1014" i="1"/>
  <c r="G1012" i="1"/>
  <c r="G1007" i="1"/>
  <c r="H997" i="1"/>
  <c r="G991" i="1"/>
  <c r="G993" i="1"/>
  <c r="E12" i="5"/>
  <c r="D990" i="1" s="1"/>
  <c r="G988" i="1"/>
  <c r="G986" i="1"/>
  <c r="G987" i="1"/>
  <c r="G289" i="1"/>
  <c r="E644" i="4"/>
  <c r="D638" i="1" s="1"/>
  <c r="H638" i="1" s="1"/>
  <c r="G411" i="1"/>
  <c r="G631" i="1"/>
  <c r="G638" i="1"/>
  <c r="F644" i="4"/>
  <c r="D412" i="1"/>
  <c r="H1456" i="1"/>
  <c r="I1456" i="1" s="1"/>
  <c r="E301" i="9"/>
  <c r="B301" i="9" s="1"/>
  <c r="D1453" i="1"/>
  <c r="H1453" i="1" s="1"/>
  <c r="H1458" i="1"/>
  <c r="I1458" i="1" s="1"/>
  <c r="E287" i="9"/>
  <c r="B287" i="9" s="1"/>
  <c r="E27" i="9"/>
  <c r="B27" i="9" s="1"/>
  <c r="E294" i="9"/>
  <c r="B294" i="9" s="1"/>
  <c r="E33" i="9"/>
  <c r="B33" i="9" s="1"/>
  <c r="E32" i="9"/>
  <c r="B32" i="9" s="1"/>
  <c r="E298" i="9"/>
  <c r="B298" i="9" s="1"/>
  <c r="F122" i="6"/>
  <c r="D1408" i="1"/>
  <c r="G1408" i="1" s="1"/>
  <c r="I27" i="3"/>
  <c r="H1418" i="1"/>
  <c r="G1578" i="1"/>
  <c r="G1530" i="1"/>
  <c r="H1531" i="1"/>
  <c r="G1510" i="1"/>
  <c r="H1499" i="1"/>
  <c r="C1501" i="1"/>
  <c r="G1502" i="1"/>
  <c r="H1491" i="1"/>
  <c r="H1487" i="1"/>
  <c r="G1484" i="1"/>
  <c r="C1483" i="1"/>
  <c r="G290" i="1"/>
  <c r="G710" i="1"/>
  <c r="E40" i="9"/>
  <c r="B40" i="9" s="1"/>
  <c r="B275" i="9"/>
  <c r="G644" i="1"/>
  <c r="H645" i="1"/>
  <c r="G364" i="1"/>
  <c r="H366" i="1"/>
  <c r="E363" i="4"/>
  <c r="D358" i="1" s="1"/>
  <c r="F247" i="4"/>
  <c r="G184" i="1"/>
  <c r="F188" i="4"/>
  <c r="E45" i="9"/>
  <c r="B45" i="9" s="1"/>
  <c r="E44" i="9"/>
  <c r="B44" i="9" s="1"/>
  <c r="H177" i="1"/>
  <c r="H176" i="1"/>
  <c r="H173" i="1"/>
  <c r="H174" i="1"/>
  <c r="H170" i="1"/>
  <c r="F169" i="4"/>
  <c r="H162" i="1"/>
  <c r="E41" i="9"/>
  <c r="B41" i="9" s="1"/>
  <c r="E163" i="4"/>
  <c r="D159" i="1" s="1"/>
  <c r="F218" i="9"/>
  <c r="B218" i="9" s="1"/>
  <c r="F152" i="4"/>
  <c r="D148" i="1"/>
  <c r="H149" i="1"/>
  <c r="F124" i="4"/>
  <c r="F217" i="9"/>
  <c r="B217" i="9" s="1"/>
  <c r="F83" i="4"/>
  <c r="E50" i="4"/>
  <c r="D46" i="1" s="1"/>
  <c r="E6" i="4"/>
  <c r="D2" i="1" s="1"/>
  <c r="I1439" i="1"/>
  <c r="G1419" i="1"/>
  <c r="G1427" i="1"/>
  <c r="G1431" i="1"/>
  <c r="G1437" i="1"/>
  <c r="J1439" i="1"/>
  <c r="H1439" i="1"/>
  <c r="H1440" i="1"/>
  <c r="I1440" i="1" s="1"/>
  <c r="J1440" i="1"/>
  <c r="J1441" i="1"/>
  <c r="H1441" i="1"/>
  <c r="I1441" i="1" s="1"/>
  <c r="H1442" i="1"/>
  <c r="I1442" i="1" s="1"/>
  <c r="J1442" i="1"/>
  <c r="J1443" i="1"/>
  <c r="H1443" i="1"/>
  <c r="I1443" i="1" s="1"/>
  <c r="H1444" i="1"/>
  <c r="I1444" i="1" s="1"/>
  <c r="J1444" i="1"/>
  <c r="I1476" i="1"/>
  <c r="J1477" i="1"/>
  <c r="G1479" i="1"/>
  <c r="I1479" i="1" s="1"/>
  <c r="G1521" i="1"/>
  <c r="H1521" i="1"/>
  <c r="H1570" i="1"/>
  <c r="G1570" i="1"/>
  <c r="G1575" i="1"/>
  <c r="H1575" i="1"/>
  <c r="E5" i="7"/>
  <c r="G1446" i="1"/>
  <c r="J1446" i="1"/>
  <c r="G1501" i="1"/>
  <c r="H1501" i="1"/>
  <c r="G1505" i="1"/>
  <c r="H1505" i="1"/>
  <c r="G1509" i="1"/>
  <c r="H1509" i="1"/>
  <c r="G1513" i="1"/>
  <c r="H1513" i="1"/>
  <c r="G1525" i="1"/>
  <c r="H1525" i="1"/>
  <c r="G1529" i="1"/>
  <c r="H1529" i="1"/>
  <c r="G1533" i="1"/>
  <c r="H1533" i="1"/>
  <c r="G1537" i="1"/>
  <c r="H1537" i="1"/>
  <c r="G1541" i="1"/>
  <c r="H1541" i="1"/>
  <c r="G1545" i="1"/>
  <c r="H1545" i="1"/>
  <c r="G1549" i="1"/>
  <c r="H1549" i="1"/>
  <c r="G1553" i="1"/>
  <c r="H1553" i="1"/>
  <c r="G1557" i="1"/>
  <c r="H1557" i="1"/>
  <c r="G1561" i="1"/>
  <c r="H1561" i="1"/>
  <c r="G1565" i="1"/>
  <c r="H1565" i="1"/>
  <c r="E141" i="6"/>
  <c r="I24" i="3"/>
  <c r="H1446" i="1"/>
  <c r="J1479" i="1"/>
  <c r="G1481" i="1"/>
  <c r="H1481" i="1"/>
  <c r="G1485" i="1"/>
  <c r="H1485" i="1"/>
  <c r="G1489" i="1"/>
  <c r="H1489" i="1"/>
  <c r="G1493" i="1"/>
  <c r="H1493" i="1"/>
  <c r="G1497" i="1"/>
  <c r="H1497" i="1"/>
  <c r="G1573" i="1"/>
  <c r="H1573" i="1"/>
  <c r="E298" i="4"/>
  <c r="C1524" i="1"/>
  <c r="D43" i="8"/>
  <c r="G1420" i="1"/>
  <c r="G1424" i="1"/>
  <c r="G1428" i="1"/>
  <c r="G1432" i="1"/>
  <c r="G1438" i="1"/>
  <c r="J1445" i="1"/>
  <c r="G1447" i="1"/>
  <c r="I1447" i="1" s="1"/>
  <c r="I1448" i="1"/>
  <c r="J1449" i="1"/>
  <c r="G1451" i="1"/>
  <c r="I1451" i="1" s="1"/>
  <c r="I1452" i="1"/>
  <c r="G1454" i="1"/>
  <c r="J1455" i="1"/>
  <c r="G1457" i="1"/>
  <c r="I1457" i="1" s="1"/>
  <c r="J1459" i="1"/>
  <c r="J1462" i="1"/>
  <c r="J1466" i="1"/>
  <c r="J1474" i="1"/>
  <c r="G1567" i="1"/>
  <c r="H1567" i="1"/>
  <c r="E420" i="4"/>
  <c r="J1448" i="1"/>
  <c r="J1450" i="1"/>
  <c r="J1452" i="1"/>
  <c r="J1456" i="1"/>
  <c r="J1458" i="1"/>
  <c r="J1460" i="1"/>
  <c r="J1463" i="1"/>
  <c r="J1465" i="1"/>
  <c r="J1467" i="1"/>
  <c r="J1471" i="1"/>
  <c r="J1473" i="1"/>
  <c r="J1476" i="1"/>
  <c r="J1478" i="1"/>
  <c r="D643" i="4"/>
  <c r="E310" i="9"/>
  <c r="B310" i="9" s="1"/>
  <c r="H24" i="3"/>
  <c r="F35" i="6"/>
  <c r="G1566" i="1"/>
  <c r="H1569" i="1"/>
  <c r="G1574" i="1"/>
  <c r="H21" i="9"/>
  <c r="G21" i="9"/>
  <c r="E196" i="4"/>
  <c r="D192" i="1" s="1"/>
  <c r="D311" i="4"/>
  <c r="D363" i="4"/>
  <c r="F364" i="4"/>
  <c r="E643" i="4"/>
  <c r="D637" i="1" s="1"/>
  <c r="F417" i="4"/>
  <c r="D580" i="4"/>
  <c r="D12" i="5"/>
  <c r="F70" i="5"/>
  <c r="E258" i="5"/>
  <c r="D1235" i="1" s="1"/>
  <c r="D129" i="6"/>
  <c r="G316" i="9"/>
  <c r="E316" i="9" s="1"/>
  <c r="H29" i="3"/>
  <c r="F45" i="4"/>
  <c r="F54" i="4"/>
  <c r="D106" i="4"/>
  <c r="F125" i="4"/>
  <c r="F134" i="4"/>
  <c r="D215" i="4"/>
  <c r="E263" i="4"/>
  <c r="D259" i="1" s="1"/>
  <c r="D299" i="4"/>
  <c r="D351" i="4"/>
  <c r="F416" i="4"/>
  <c r="D472" i="4"/>
  <c r="E529" i="4"/>
  <c r="F8" i="5"/>
  <c r="F79" i="5"/>
  <c r="F149" i="5"/>
  <c r="F180" i="5"/>
  <c r="F190" i="5"/>
  <c r="D206" i="5"/>
  <c r="D176" i="5" s="1"/>
  <c r="D245" i="5"/>
  <c r="D237" i="5" s="1"/>
  <c r="F5" i="6"/>
  <c r="D50" i="4"/>
  <c r="D82" i="4"/>
  <c r="F153" i="4"/>
  <c r="D163" i="4"/>
  <c r="D224" i="4"/>
  <c r="D252" i="4"/>
  <c r="D263" i="4"/>
  <c r="F391" i="4"/>
  <c r="D421" i="4"/>
  <c r="D515" i="4"/>
  <c r="D529" i="4"/>
  <c r="F581" i="4"/>
  <c r="E593" i="4"/>
  <c r="D587" i="1" s="1"/>
  <c r="D68" i="5"/>
  <c r="D141" i="6"/>
  <c r="D42" i="8"/>
  <c r="L213" i="9"/>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281" i="9"/>
  <c r="E281" i="9" s="1"/>
  <c r="B281" i="9" s="1"/>
  <c r="G280" i="9"/>
  <c r="E280" i="9" s="1"/>
  <c r="B280" i="9" s="1"/>
  <c r="G279" i="9"/>
  <c r="E279" i="9" s="1"/>
  <c r="B279"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65" i="9"/>
  <c r="G164" i="9"/>
  <c r="E164" i="9" s="1"/>
  <c r="B164" i="9" s="1"/>
  <c r="G163" i="9"/>
  <c r="E163" i="9" s="1"/>
  <c r="B163" i="9" s="1"/>
  <c r="G162" i="9"/>
  <c r="E162" i="9" s="1"/>
  <c r="B162" i="9" s="1"/>
  <c r="G161" i="9"/>
  <c r="E161" i="9" s="1"/>
  <c r="B161" i="9" s="1"/>
  <c r="M213" i="9"/>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83" i="9"/>
  <c r="E183" i="9" s="1"/>
  <c r="B183" i="9" s="1"/>
  <c r="G166" i="9"/>
  <c r="H165" i="9"/>
  <c r="I10" i="9"/>
  <c r="E290" i="9"/>
  <c r="B290" i="9" s="1"/>
  <c r="B225" i="9"/>
  <c r="B233" i="9"/>
  <c r="F214" i="9"/>
  <c r="B214" i="9" s="1"/>
  <c r="B237" i="9"/>
  <c r="F225" i="9"/>
  <c r="F226" i="9"/>
  <c r="B226" i="9" s="1"/>
  <c r="F229" i="9"/>
  <c r="B229" i="9" s="1"/>
  <c r="F230" i="9"/>
  <c r="B230" i="9" s="1"/>
  <c r="F233" i="9"/>
  <c r="F237" i="9"/>
  <c r="F241" i="9"/>
  <c r="B241" i="9" s="1"/>
  <c r="F245" i="9"/>
  <c r="B245" i="9" s="1"/>
  <c r="E300" i="9"/>
  <c r="B300" i="9" s="1"/>
  <c r="B215" i="9"/>
  <c r="B216" i="9"/>
  <c r="B219" i="9"/>
  <c r="B220" i="9"/>
  <c r="B223" i="9"/>
  <c r="B224" i="9"/>
  <c r="B227" i="9"/>
  <c r="B228" i="9"/>
  <c r="B231" i="9"/>
  <c r="B232" i="9"/>
  <c r="B235" i="9"/>
  <c r="B236" i="9"/>
  <c r="B239" i="9"/>
  <c r="B240" i="9"/>
  <c r="B243" i="9"/>
  <c r="B244" i="9"/>
  <c r="B247" i="9"/>
  <c r="B248" i="9"/>
  <c r="B251" i="9"/>
  <c r="B252" i="9"/>
  <c r="B255" i="9"/>
  <c r="B256" i="9"/>
  <c r="B259" i="9"/>
  <c r="B260" i="9"/>
  <c r="B263" i="9"/>
  <c r="B264" i="9"/>
  <c r="B267" i="9"/>
  <c r="B268" i="9"/>
  <c r="B271" i="9"/>
  <c r="B282" i="9"/>
  <c r="E296" i="9"/>
  <c r="B296" i="9" s="1"/>
  <c r="G1227" i="1" l="1"/>
  <c r="G1223" i="1"/>
  <c r="H1223" i="1"/>
  <c r="G160" i="1"/>
  <c r="H160" i="1"/>
  <c r="H1236" i="1"/>
  <c r="G1236" i="1"/>
  <c r="I23" i="3"/>
  <c r="D1214" i="1"/>
  <c r="E176" i="5"/>
  <c r="E175" i="5" s="1"/>
  <c r="D1152" i="1" s="1"/>
  <c r="F177" i="5"/>
  <c r="D1154" i="1"/>
  <c r="G1154" i="1" s="1"/>
  <c r="H1154" i="1"/>
  <c r="G1057" i="1"/>
  <c r="H1057" i="1"/>
  <c r="I21" i="3"/>
  <c r="D1046" i="1"/>
  <c r="E7" i="5"/>
  <c r="I20" i="3" s="1"/>
  <c r="H412" i="1"/>
  <c r="G412" i="1"/>
  <c r="G1453" i="1"/>
  <c r="H1408" i="1"/>
  <c r="G313" i="9"/>
  <c r="E313" i="9" s="1"/>
  <c r="B313" i="9" s="1"/>
  <c r="G1483" i="1"/>
  <c r="H1483" i="1"/>
  <c r="E350" i="4"/>
  <c r="E408" i="4" s="1"/>
  <c r="D403" i="1" s="1"/>
  <c r="G148" i="1"/>
  <c r="H148" i="1"/>
  <c r="I16" i="3"/>
  <c r="H22" i="3"/>
  <c r="D175" i="5"/>
  <c r="C1153" i="1"/>
  <c r="E166" i="9"/>
  <c r="B166" i="9" s="1"/>
  <c r="E165" i="9"/>
  <c r="B165" i="9" s="1"/>
  <c r="F515" i="4"/>
  <c r="C509" i="1"/>
  <c r="F252" i="4"/>
  <c r="C248" i="1"/>
  <c r="F82" i="4"/>
  <c r="C78" i="1"/>
  <c r="F351" i="4"/>
  <c r="D350" i="4"/>
  <c r="C346" i="1"/>
  <c r="F580" i="4"/>
  <c r="C574" i="1"/>
  <c r="F363" i="4"/>
  <c r="C358" i="1"/>
  <c r="H1524" i="1"/>
  <c r="G1524" i="1"/>
  <c r="H28" i="3"/>
  <c r="F141" i="6"/>
  <c r="C1435" i="1"/>
  <c r="H587" i="1"/>
  <c r="G587" i="1"/>
  <c r="F421" i="4"/>
  <c r="D420" i="4"/>
  <c r="C415" i="1"/>
  <c r="F224" i="4"/>
  <c r="C220" i="1"/>
  <c r="F50" i="4"/>
  <c r="C46" i="1"/>
  <c r="F245" i="5"/>
  <c r="C1222" i="1"/>
  <c r="I22" i="3"/>
  <c r="E528" i="4"/>
  <c r="D523" i="1"/>
  <c r="F299" i="4"/>
  <c r="D298" i="4"/>
  <c r="C294" i="1"/>
  <c r="D6" i="4"/>
  <c r="B316" i="9"/>
  <c r="E315" i="9"/>
  <c r="I10" i="3" s="1"/>
  <c r="F311" i="4"/>
  <c r="C306" i="1"/>
  <c r="F643" i="4"/>
  <c r="C637" i="1"/>
  <c r="E151" i="4"/>
  <c r="D293" i="1"/>
  <c r="D1435" i="1"/>
  <c r="I28" i="3"/>
  <c r="E412" i="4"/>
  <c r="F213" i="9"/>
  <c r="B213" i="9" s="1"/>
  <c r="F237" i="5"/>
  <c r="H23" i="3"/>
  <c r="C1214" i="1"/>
  <c r="F163" i="4"/>
  <c r="D151" i="4"/>
  <c r="C159" i="1"/>
  <c r="G311" i="9"/>
  <c r="E311" i="9" s="1"/>
  <c r="B311" i="9" s="1"/>
  <c r="F206" i="5"/>
  <c r="C1183" i="1"/>
  <c r="F472" i="4"/>
  <c r="C466" i="1"/>
  <c r="F106" i="4"/>
  <c r="C102" i="1"/>
  <c r="F129" i="6"/>
  <c r="C1423" i="1"/>
  <c r="G192" i="1"/>
  <c r="H192" i="1"/>
  <c r="G318" i="9"/>
  <c r="E318" i="9" s="1"/>
  <c r="F196" i="4"/>
  <c r="I1446" i="1"/>
  <c r="K1451" i="9"/>
  <c r="G314" i="9"/>
  <c r="E314" i="9" s="1"/>
  <c r="B314" i="9" s="1"/>
  <c r="I34" i="3"/>
  <c r="C1517" i="1"/>
  <c r="H21" i="3"/>
  <c r="F68" i="5"/>
  <c r="C1046" i="1"/>
  <c r="D528" i="4"/>
  <c r="F529" i="4"/>
  <c r="C523" i="1"/>
  <c r="F263" i="4"/>
  <c r="C259" i="1"/>
  <c r="F215" i="4"/>
  <c r="C211" i="1"/>
  <c r="H1235" i="1"/>
  <c r="G1235" i="1"/>
  <c r="F12" i="5"/>
  <c r="D7" i="5"/>
  <c r="C990" i="1"/>
  <c r="E21" i="9"/>
  <c r="E635" i="4"/>
  <c r="D629" i="1" s="1"/>
  <c r="D414" i="1"/>
  <c r="I35" i="3"/>
  <c r="C1518" i="1"/>
  <c r="I29" i="3"/>
  <c r="D1436" i="1"/>
  <c r="H19" i="9" l="1"/>
  <c r="E19" i="9" s="1"/>
  <c r="B19" i="9" s="1"/>
  <c r="D1153" i="1"/>
  <c r="H1153" i="1" s="1"/>
  <c r="F176" i="5"/>
  <c r="D985" i="1"/>
  <c r="E6" i="5"/>
  <c r="H278" i="9" s="1"/>
  <c r="E407" i="4"/>
  <c r="D402" i="1" s="1"/>
  <c r="D345" i="1"/>
  <c r="E317" i="9"/>
  <c r="B318" i="9"/>
  <c r="G159" i="1"/>
  <c r="H159" i="1"/>
  <c r="E639" i="4"/>
  <c r="D407" i="1"/>
  <c r="G306" i="1"/>
  <c r="H306" i="1"/>
  <c r="F6" i="4"/>
  <c r="H16" i="3"/>
  <c r="D412" i="4"/>
  <c r="C2" i="1"/>
  <c r="F420" i="4"/>
  <c r="D635" i="4"/>
  <c r="C414" i="1"/>
  <c r="H1435" i="1"/>
  <c r="G1435" i="1"/>
  <c r="F350" i="4"/>
  <c r="D408" i="4"/>
  <c r="C345" i="1"/>
  <c r="H248" i="1"/>
  <c r="G248" i="1"/>
  <c r="E312" i="9"/>
  <c r="F175" i="5"/>
  <c r="C1152" i="1"/>
  <c r="H990" i="1"/>
  <c r="G990" i="1"/>
  <c r="H1046" i="1"/>
  <c r="G1046" i="1"/>
  <c r="D6" i="5"/>
  <c r="H20" i="3"/>
  <c r="F7" i="5"/>
  <c r="C985" i="1"/>
  <c r="H523" i="1"/>
  <c r="G523" i="1"/>
  <c r="G102" i="1"/>
  <c r="H102" i="1"/>
  <c r="H1183" i="1"/>
  <c r="G1183" i="1"/>
  <c r="H17" i="3"/>
  <c r="F151" i="4"/>
  <c r="D289" i="4"/>
  <c r="C147" i="1"/>
  <c r="E289" i="4"/>
  <c r="I17" i="3"/>
  <c r="D147" i="1"/>
  <c r="G294" i="1"/>
  <c r="H294" i="1"/>
  <c r="E636" i="4"/>
  <c r="D630" i="1" s="1"/>
  <c r="D522" i="1"/>
  <c r="H1222" i="1"/>
  <c r="G1222" i="1"/>
  <c r="G220" i="1"/>
  <c r="H220" i="1"/>
  <c r="G574" i="1"/>
  <c r="H574" i="1"/>
  <c r="G1436" i="1"/>
  <c r="H1436" i="1"/>
  <c r="G211" i="1"/>
  <c r="H211" i="1"/>
  <c r="H1518" i="1"/>
  <c r="G1518" i="1"/>
  <c r="B21" i="9"/>
  <c r="G259" i="1"/>
  <c r="H259" i="1"/>
  <c r="D636" i="4"/>
  <c r="F528" i="4"/>
  <c r="C522" i="1"/>
  <c r="G1517" i="1"/>
  <c r="H1517" i="1"/>
  <c r="H11" i="3"/>
  <c r="G637" i="1"/>
  <c r="H637" i="1"/>
  <c r="D407" i="4"/>
  <c r="F298" i="4"/>
  <c r="C293" i="1"/>
  <c r="H78" i="1"/>
  <c r="G78" i="1"/>
  <c r="G509" i="1"/>
  <c r="H509" i="1"/>
  <c r="H1423" i="1"/>
  <c r="G1423" i="1"/>
  <c r="H9" i="3"/>
  <c r="G466" i="1"/>
  <c r="H466" i="1"/>
  <c r="H1214" i="1"/>
  <c r="G1214" i="1"/>
  <c r="G46" i="1"/>
  <c r="H46" i="1"/>
  <c r="H415" i="1"/>
  <c r="G415" i="1"/>
  <c r="G358" i="1"/>
  <c r="H358" i="1"/>
  <c r="G346" i="1"/>
  <c r="H346" i="1"/>
  <c r="G1153" i="1" l="1"/>
  <c r="D984" i="1"/>
  <c r="I9" i="3"/>
  <c r="K3" i="9"/>
  <c r="F407" i="4"/>
  <c r="C402" i="1"/>
  <c r="F636" i="4"/>
  <c r="C630" i="1"/>
  <c r="H985" i="1"/>
  <c r="G985" i="1"/>
  <c r="H1152" i="1"/>
  <c r="G1152" i="1"/>
  <c r="E413" i="4"/>
  <c r="E291" i="4"/>
  <c r="D287" i="1" s="1"/>
  <c r="D285" i="1"/>
  <c r="E290" i="4"/>
  <c r="D286" i="1" s="1"/>
  <c r="G345" i="1"/>
  <c r="H345" i="1"/>
  <c r="H2" i="1"/>
  <c r="G2" i="1"/>
  <c r="G293" i="1"/>
  <c r="H293" i="1"/>
  <c r="G522" i="1"/>
  <c r="H522" i="1"/>
  <c r="G147" i="1"/>
  <c r="H147" i="1"/>
  <c r="F408" i="4"/>
  <c r="C403" i="1"/>
  <c r="H414" i="1"/>
  <c r="G414" i="1"/>
  <c r="D290" i="4"/>
  <c r="N3" i="9"/>
  <c r="I11" i="3"/>
  <c r="D413" i="4"/>
  <c r="F289" i="4"/>
  <c r="D291" i="4"/>
  <c r="C285" i="1"/>
  <c r="G285" i="9"/>
  <c r="E285" i="9" s="1"/>
  <c r="B285" i="9" s="1"/>
  <c r="G278" i="9"/>
  <c r="E278" i="9" s="1"/>
  <c r="F6" i="5"/>
  <c r="C984" i="1"/>
  <c r="F635" i="4"/>
  <c r="C629" i="1"/>
  <c r="D639" i="4"/>
  <c r="F412" i="4"/>
  <c r="D414" i="4"/>
  <c r="C407" i="1"/>
  <c r="D633" i="1"/>
  <c r="F639" i="4" l="1"/>
  <c r="C633" i="1"/>
  <c r="F291" i="4"/>
  <c r="C287" i="1"/>
  <c r="H403" i="1"/>
  <c r="G403" i="1"/>
  <c r="E415" i="4"/>
  <c r="D410" i="1" s="1"/>
  <c r="E640" i="4"/>
  <c r="D408" i="1"/>
  <c r="E414" i="4"/>
  <c r="D409" i="1" s="1"/>
  <c r="H407" i="1"/>
  <c r="G407" i="1"/>
  <c r="G629" i="1"/>
  <c r="H629" i="1"/>
  <c r="B278" i="9"/>
  <c r="E277" i="9"/>
  <c r="F290" i="4"/>
  <c r="C286" i="1"/>
  <c r="G630" i="1"/>
  <c r="H630" i="1"/>
  <c r="C409" i="1"/>
  <c r="F413" i="4"/>
  <c r="D415" i="4"/>
  <c r="D640" i="4"/>
  <c r="C408" i="1"/>
  <c r="H984" i="1"/>
  <c r="G984" i="1"/>
  <c r="H8" i="3"/>
  <c r="G285" i="1"/>
  <c r="H285" i="1"/>
  <c r="H402" i="1"/>
  <c r="G402" i="1"/>
  <c r="F414" i="4" l="1"/>
  <c r="G408" i="1"/>
  <c r="H408" i="1"/>
  <c r="G409" i="1"/>
  <c r="H409" i="1"/>
  <c r="G286" i="1"/>
  <c r="H286" i="1"/>
  <c r="G633" i="1"/>
  <c r="H633" i="1"/>
  <c r="M3" i="9"/>
  <c r="I8" i="3"/>
  <c r="D642" i="4"/>
  <c r="F640" i="4"/>
  <c r="C634" i="1"/>
  <c r="F415" i="4"/>
  <c r="C410" i="1"/>
  <c r="E642" i="4"/>
  <c r="D634" i="1"/>
  <c r="E641" i="4"/>
  <c r="H287" i="1"/>
  <c r="G287" i="1"/>
  <c r="D641" i="4"/>
  <c r="G410" i="1" l="1"/>
  <c r="H410" i="1"/>
  <c r="D646" i="4"/>
  <c r="F642" i="4"/>
  <c r="C636" i="1"/>
  <c r="E645" i="4"/>
  <c r="D635" i="1"/>
  <c r="F641" i="4"/>
  <c r="D645" i="4"/>
  <c r="C635" i="1"/>
  <c r="H634" i="1"/>
  <c r="G634" i="1"/>
  <c r="E646" i="4"/>
  <c r="D636" i="1"/>
  <c r="G276" i="9" l="1"/>
  <c r="E276" i="9" s="1"/>
  <c r="B276" i="9" s="1"/>
  <c r="H19" i="3"/>
  <c r="F646" i="4"/>
  <c r="C640" i="1"/>
  <c r="I19" i="3"/>
  <c r="D640" i="1"/>
  <c r="G635" i="1"/>
  <c r="H635" i="1"/>
  <c r="H7" i="3"/>
  <c r="I18" i="3"/>
  <c r="D639" i="1"/>
  <c r="H18" i="3"/>
  <c r="F645" i="4"/>
  <c r="C639" i="1"/>
  <c r="H636" i="1"/>
  <c r="G636" i="1"/>
  <c r="J3" i="9" l="1"/>
  <c r="G640" i="1"/>
  <c r="H640" i="1"/>
  <c r="G639" i="1"/>
  <c r="H639" i="1"/>
  <c r="M272" i="9" l="1"/>
  <c r="L272" i="9"/>
  <c r="H274" i="9"/>
  <c r="G274" i="9"/>
  <c r="H18" i="9"/>
  <c r="G18" i="9"/>
  <c r="H17" i="9"/>
  <c r="I13" i="9"/>
  <c r="K10" i="9"/>
  <c r="G16" i="9"/>
  <c r="K7" i="9"/>
  <c r="J12" i="9"/>
  <c r="J9" i="9"/>
  <c r="H15" i="9"/>
  <c r="K5" i="9"/>
  <c r="J10" i="9"/>
  <c r="M16" i="9"/>
  <c r="L16" i="9"/>
  <c r="I11" i="9"/>
  <c r="K6" i="9"/>
  <c r="J11" i="9"/>
  <c r="I17" i="9"/>
  <c r="J8" i="9"/>
  <c r="G15" i="9"/>
  <c r="J5" i="9"/>
  <c r="J6" i="9"/>
  <c r="J7" i="9"/>
  <c r="I12" i="9"/>
  <c r="I9" i="9"/>
  <c r="H16" i="9"/>
  <c r="I6" i="9"/>
  <c r="K12" i="9"/>
  <c r="G17" i="9"/>
  <c r="I7" i="9"/>
  <c r="K13" i="9"/>
  <c r="I8" i="9"/>
  <c r="M15" i="9"/>
  <c r="I5" i="9"/>
  <c r="K11" i="9"/>
  <c r="J17" i="9"/>
  <c r="K8" i="9"/>
  <c r="J13" i="9"/>
  <c r="K9" i="9"/>
  <c r="L15" i="9"/>
  <c r="E7" i="9" l="1"/>
  <c r="B7" i="9" s="1"/>
  <c r="E9" i="9"/>
  <c r="B9" i="9" s="1"/>
  <c r="E5" i="9"/>
  <c r="B5" i="9" s="1"/>
  <c r="F16" i="9"/>
  <c r="E18" i="9"/>
  <c r="B18" i="9" s="1"/>
  <c r="F272" i="9"/>
  <c r="B272" i="9" s="1"/>
  <c r="E17" i="9"/>
  <c r="B17" i="9" s="1"/>
  <c r="F15" i="9"/>
  <c r="E8" i="9"/>
  <c r="B8" i="9" s="1"/>
  <c r="E12" i="9"/>
  <c r="B12" i="9" s="1"/>
  <c r="E15" i="9"/>
  <c r="E10" i="9"/>
  <c r="B10" i="9" s="1"/>
  <c r="E13" i="9"/>
  <c r="B13" i="9" s="1"/>
  <c r="E274" i="9"/>
  <c r="E6" i="9"/>
  <c r="B6" i="9" s="1"/>
  <c r="E11" i="9"/>
  <c r="B11" i="9" s="1"/>
  <c r="E16" i="9"/>
  <c r="F14" i="9" l="1"/>
  <c r="F20" i="9"/>
  <c r="B16" i="9"/>
  <c r="B274" i="9"/>
  <c r="E20" i="9"/>
  <c r="I7" i="3" s="1"/>
  <c r="E4" i="9"/>
  <c r="B15" i="9"/>
  <c r="E14" i="9"/>
  <c r="F3" i="9" l="1"/>
  <c r="E3" i="9"/>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<sst xmlns="http://schemas.openxmlformats.org/spreadsheetml/2006/main" count="4374" uniqueCount="3426">
  <si>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</si>
  <si>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</si>
  <si>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</si>
  <si>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</si>
  <si>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</si>
  <si>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</si>
  <si>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</si>
  <si>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</si>
  <si>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</si>
  <si>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</si>
  <si>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</si>
  <si>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</si>
  <si>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</si>
  <si>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</si>
  <si>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</si>
  <si>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</si>
  <si>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</si>
  <si>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</si>
  <si>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</si>
  <si>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</si>
  <si>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</si>
  <si>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</si>
  <si>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</si>
  <si>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</si>
  <si>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</si>
  <si>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</si>
  <si>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</si>
  <si>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</si>
  <si>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</si>
  <si>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</si>
  <si>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</si>
  <si>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Sveučilište u Zagrebu Geotehnički fakultet</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</si>
  <si>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</si>
  <si>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</si>
  <si>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</si>
  <si>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</si>
  <si>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</si>
  <si>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</si>
  <si>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</si>
  <si>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</si>
  <si>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</si>
  <si>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</si>
  <si>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</si>
  <si>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</si>
  <si>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</si>
  <si>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</si>
  <si>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</si>
  <si>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</si>
  <si>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</si>
  <si>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2102 - Sveučilište u Zagrebu Geotehnički fakultet</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</si>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</sst>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2873713.7199999997</v>
      </c>
      <c r="D2" s="6">
        <f>'PR-RAS'!E6</f>
        <v>3017857.55</v>
      </c>
      <c r="E2" s="6">
        <v>0</v>
      </c>
      <c r="F2" s="6">
        <v>0</v>
      </c>
      <c r="G2" s="7">
        <f t="shared" ref="G2:G264" si="0">(B2/1000)*(C2*1+D2*2)</f>
        <v>8909.428820000001</v>
      </c>
      <c r="H2" s="7">
        <f t="shared" ref="H2:H264" si="1">ABS(C2-ROUND(C2,0))+ABS(D2-ROUND(D2,0))</f>
        <v>0.73000000044703484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628845.61</v>
      </c>
      <c r="D46" s="1">
        <f>'PR-RAS'!E50</f>
        <v>293735.77999999997</v>
      </c>
      <c r="E46" s="1">
        <v>0</v>
      </c>
      <c r="F46" s="1">
        <v>0</v>
      </c>
      <c r="G46" s="2">
        <f t="shared" si="0"/>
        <v>54734.272649999992</v>
      </c>
      <c r="H46" s="2">
        <f t="shared" si="1"/>
        <v>0.61000000004423782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438746.91</v>
      </c>
      <c r="D50" s="1">
        <f>'PR-RAS'!E54</f>
        <v>203643.46</v>
      </c>
      <c r="E50" s="1">
        <v>0</v>
      </c>
      <c r="F50" s="1">
        <v>0</v>
      </c>
      <c r="G50" s="2">
        <f t="shared" si="0"/>
        <v>41455.657670000001</v>
      </c>
      <c r="H50" s="2">
        <f t="shared" si="1"/>
        <v>0.5500000000174623</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438746.91</v>
      </c>
      <c r="D53" s="1">
        <f>'PR-RAS'!E57</f>
        <v>203643.46</v>
      </c>
      <c r="E53" s="1">
        <v>0</v>
      </c>
      <c r="F53" s="1">
        <v>0</v>
      </c>
      <c r="G53" s="2">
        <f t="shared" si="0"/>
        <v>43993.759159999994</v>
      </c>
      <c r="H53" s="2">
        <f t="shared" si="1"/>
        <v>0.5500000000174623</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7300</v>
      </c>
      <c r="D55" s="1">
        <f>'PR-RAS'!E59</f>
        <v>3000</v>
      </c>
      <c r="E55" s="1">
        <v>0</v>
      </c>
      <c r="F55" s="1">
        <v>0</v>
      </c>
      <c r="G55" s="2">
        <f t="shared" si="0"/>
        <v>718.2</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7300</v>
      </c>
      <c r="D56" s="1">
        <f>'PR-RAS'!E60</f>
        <v>3000</v>
      </c>
      <c r="E56" s="1">
        <v>0</v>
      </c>
      <c r="F56" s="1">
        <v>0</v>
      </c>
      <c r="G56" s="2">
        <f t="shared" si="0"/>
        <v>731.5</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8034.08</v>
      </c>
      <c r="E58" s="1">
        <v>0</v>
      </c>
      <c r="F58" s="1">
        <v>0</v>
      </c>
      <c r="G58" s="2">
        <f t="shared" si="0"/>
        <v>915.88512000000003</v>
      </c>
      <c r="H58" s="2">
        <f t="shared" si="1"/>
        <v>7.999999999992724E-2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8034.08</v>
      </c>
      <c r="E59" s="1">
        <v>0</v>
      </c>
      <c r="F59" s="1">
        <v>0</v>
      </c>
      <c r="G59" s="2">
        <f t="shared" si="0"/>
        <v>931.95328000000006</v>
      </c>
      <c r="H59" s="2">
        <f t="shared" si="1"/>
        <v>7.999999999992724E-2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182798.7</v>
      </c>
      <c r="D73" s="1">
        <f>'PR-RAS'!E77</f>
        <v>79058.240000000005</v>
      </c>
      <c r="E73" s="1">
        <v>0</v>
      </c>
      <c r="F73" s="1">
        <v>0</v>
      </c>
      <c r="G73" s="2">
        <f t="shared" si="0"/>
        <v>24545.892960000001</v>
      </c>
      <c r="H73" s="2">
        <f t="shared" si="1"/>
        <v>0.53999999999359716</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65100.67</v>
      </c>
      <c r="D74" s="1">
        <f>'PR-RAS'!E78</f>
        <v>76584.240000000005</v>
      </c>
      <c r="E74" s="1">
        <v>0</v>
      </c>
      <c r="F74" s="1">
        <v>0</v>
      </c>
      <c r="G74" s="2">
        <f t="shared" si="0"/>
        <v>15933.64795</v>
      </c>
      <c r="H74" s="2">
        <f t="shared" si="1"/>
        <v>0.57000000000698492</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117585.97</v>
      </c>
      <c r="D76" s="1">
        <f>'PR-RAS'!E80</f>
        <v>2474</v>
      </c>
      <c r="E76" s="1">
        <v>0</v>
      </c>
      <c r="F76" s="1">
        <v>0</v>
      </c>
      <c r="G76" s="2">
        <f t="shared" si="0"/>
        <v>9190.0477499999997</v>
      </c>
      <c r="H76" s="2">
        <f t="shared" si="1"/>
        <v>2.9999999998835847E-2</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112.06</v>
      </c>
      <c r="D77" s="1">
        <f>'PR-RAS'!E81</f>
        <v>0</v>
      </c>
      <c r="E77" s="1">
        <v>0</v>
      </c>
      <c r="F77" s="1">
        <v>0</v>
      </c>
      <c r="G77" s="2">
        <f t="shared" si="0"/>
        <v>8.5165600000000001</v>
      </c>
      <c r="H77" s="2">
        <f t="shared" si="1"/>
        <v>6.0000000000002274E-2</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6563.32</v>
      </c>
      <c r="D78" s="1">
        <f>'PR-RAS'!E82</f>
        <v>8141.46</v>
      </c>
      <c r="E78" s="1">
        <v>0</v>
      </c>
      <c r="F78" s="1">
        <v>0</v>
      </c>
      <c r="G78" s="2">
        <f t="shared" si="0"/>
        <v>1759.1604799999998</v>
      </c>
      <c r="H78" s="2">
        <f t="shared" si="1"/>
        <v>0.77999999999974534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3373.32</v>
      </c>
      <c r="D79" s="1">
        <f>'PR-RAS'!E83</f>
        <v>4796.46</v>
      </c>
      <c r="E79" s="1">
        <v>0</v>
      </c>
      <c r="F79" s="1">
        <v>0</v>
      </c>
      <c r="G79" s="2">
        <f t="shared" si="0"/>
        <v>1011.36672</v>
      </c>
      <c r="H79" s="2">
        <f t="shared" si="1"/>
        <v>0.78000000000020009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1.77</v>
      </c>
      <c r="D81" s="1">
        <f>'PR-RAS'!E85</f>
        <v>2003.46</v>
      </c>
      <c r="E81" s="1">
        <v>0</v>
      </c>
      <c r="F81" s="1">
        <v>0</v>
      </c>
      <c r="G81" s="2">
        <f t="shared" si="0"/>
        <v>320.6952</v>
      </c>
      <c r="H81" s="2">
        <f t="shared" si="1"/>
        <v>0.69000000000003636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3371.55</v>
      </c>
      <c r="D84" s="1">
        <f>'PR-RAS'!E88</f>
        <v>2793</v>
      </c>
      <c r="E84" s="1">
        <v>0</v>
      </c>
      <c r="F84" s="1">
        <v>0</v>
      </c>
      <c r="G84" s="2">
        <f t="shared" si="0"/>
        <v>743.47664999999995</v>
      </c>
      <c r="H84" s="2">
        <f t="shared" si="1"/>
        <v>0.4499999999998181</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3190</v>
      </c>
      <c r="D87" s="1">
        <f>'PR-RAS'!E91</f>
        <v>3345</v>
      </c>
      <c r="E87" s="1">
        <v>0</v>
      </c>
      <c r="F87" s="1">
        <v>0</v>
      </c>
      <c r="G87" s="2">
        <f t="shared" si="0"/>
        <v>849.68</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3190</v>
      </c>
      <c r="D89" s="1">
        <f>'PR-RAS'!E93</f>
        <v>3345</v>
      </c>
      <c r="E89" s="1">
        <v>0</v>
      </c>
      <c r="F89" s="1">
        <v>0</v>
      </c>
      <c r="G89" s="2">
        <f t="shared" si="0"/>
        <v>869.43999999999994</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38949.99</v>
      </c>
      <c r="D102" s="1">
        <f>'PR-RAS'!E106</f>
        <v>34141.68</v>
      </c>
      <c r="E102" s="1">
        <v>0</v>
      </c>
      <c r="F102" s="1">
        <v>0</v>
      </c>
      <c r="G102" s="2">
        <f t="shared" si="0"/>
        <v>10830.568350000001</v>
      </c>
      <c r="H102" s="2">
        <f t="shared" si="1"/>
        <v>0.33000000000174623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38949.99</v>
      </c>
      <c r="D108" s="1">
        <f>'PR-RAS'!E112</f>
        <v>34141.68</v>
      </c>
      <c r="E108" s="1">
        <v>0</v>
      </c>
      <c r="F108" s="1">
        <v>0</v>
      </c>
      <c r="G108" s="2">
        <f t="shared" si="0"/>
        <v>11473.96845</v>
      </c>
      <c r="H108" s="2">
        <f t="shared" si="1"/>
        <v>0.33000000000174623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38949.99</v>
      </c>
      <c r="D113" s="1">
        <f>'PR-RAS'!E117</f>
        <v>34141.68</v>
      </c>
      <c r="E113" s="1">
        <v>0</v>
      </c>
      <c r="F113" s="1">
        <v>0</v>
      </c>
      <c r="G113" s="2">
        <f t="shared" si="0"/>
        <v>12010.135200000001</v>
      </c>
      <c r="H113" s="2">
        <f t="shared" si="1"/>
        <v>0.33000000000174623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295520.63</v>
      </c>
      <c r="D120" s="1">
        <f>'PR-RAS'!E124</f>
        <v>273925.07</v>
      </c>
      <c r="E120" s="1">
        <v>0</v>
      </c>
      <c r="F120" s="1">
        <v>0</v>
      </c>
      <c r="G120" s="2">
        <f t="shared" si="0"/>
        <v>100361.12162999999</v>
      </c>
      <c r="H120" s="2">
        <f t="shared" si="1"/>
        <v>0.44000000000232831</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207681.25</v>
      </c>
      <c r="D121" s="1">
        <f>'PR-RAS'!E125</f>
        <v>160993.29</v>
      </c>
      <c r="E121" s="1">
        <v>0</v>
      </c>
      <c r="F121" s="1">
        <v>0</v>
      </c>
      <c r="G121" s="2">
        <f t="shared" si="0"/>
        <v>63560.13960000001</v>
      </c>
      <c r="H121" s="2">
        <f t="shared" si="1"/>
        <v>0.54000000000814907</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43.74</v>
      </c>
      <c r="D122" s="1">
        <f>'PR-RAS'!E126</f>
        <v>347.64</v>
      </c>
      <c r="E122" s="1">
        <v>0</v>
      </c>
      <c r="F122" s="1">
        <v>0</v>
      </c>
      <c r="G122" s="2">
        <f t="shared" si="0"/>
        <v>89.421419999999998</v>
      </c>
      <c r="H122" s="2">
        <f t="shared" si="1"/>
        <v>0.62000000000001165</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207637.51</v>
      </c>
      <c r="D123" s="1">
        <f>'PR-RAS'!E127</f>
        <v>160645.65</v>
      </c>
      <c r="E123" s="1">
        <v>0</v>
      </c>
      <c r="F123" s="1">
        <v>0</v>
      </c>
      <c r="G123" s="2">
        <f t="shared" si="0"/>
        <v>64529.314820000007</v>
      </c>
      <c r="H123" s="2">
        <f t="shared" si="1"/>
        <v>0.83999999999650754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87839.38</v>
      </c>
      <c r="D124" s="1">
        <f>'PR-RAS'!E128</f>
        <v>112931.78</v>
      </c>
      <c r="E124" s="1">
        <v>0</v>
      </c>
      <c r="F124" s="1">
        <v>0</v>
      </c>
      <c r="G124" s="2">
        <f t="shared" si="0"/>
        <v>38585.461620000002</v>
      </c>
      <c r="H124" s="2">
        <f t="shared" si="1"/>
        <v>0.60000000000582077</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72762.83</v>
      </c>
      <c r="D125" s="1">
        <f>'PR-RAS'!E129</f>
        <v>90239.34</v>
      </c>
      <c r="E125" s="1">
        <v>0</v>
      </c>
      <c r="F125" s="1">
        <v>0</v>
      </c>
      <c r="G125" s="2">
        <f t="shared" si="0"/>
        <v>31401.947240000001</v>
      </c>
      <c r="H125" s="2">
        <f t="shared" si="1"/>
        <v>0.50999999999476131</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15076.55</v>
      </c>
      <c r="D126" s="1">
        <f>'PR-RAS'!E130</f>
        <v>22692.44</v>
      </c>
      <c r="E126" s="1">
        <v>0</v>
      </c>
      <c r="F126" s="1">
        <v>0</v>
      </c>
      <c r="G126" s="2">
        <f t="shared" si="0"/>
        <v>7557.6787499999991</v>
      </c>
      <c r="H126" s="2">
        <f t="shared" si="1"/>
        <v>0.88999999999941792</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1903834.17</v>
      </c>
      <c r="D129" s="1">
        <f>'PR-RAS'!E133</f>
        <v>2407913.56</v>
      </c>
      <c r="E129" s="1">
        <v>0</v>
      </c>
      <c r="F129" s="1">
        <v>0</v>
      </c>
      <c r="G129" s="2">
        <f t="shared" si="0"/>
        <v>860116.64512</v>
      </c>
      <c r="H129" s="2">
        <f t="shared" si="1"/>
        <v>0.60999999986961484</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1903834.17</v>
      </c>
      <c r="D130" s="1">
        <f>'PR-RAS'!E134</f>
        <v>2407913.56</v>
      </c>
      <c r="E130" s="1">
        <v>0</v>
      </c>
      <c r="F130" s="1">
        <v>0</v>
      </c>
      <c r="G130" s="2">
        <f t="shared" si="0"/>
        <v>866836.30641000008</v>
      </c>
      <c r="H130" s="2">
        <f t="shared" si="1"/>
        <v>0.60999999986961484</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1903834.17</v>
      </c>
      <c r="D131" s="1">
        <f>'PR-RAS'!E135</f>
        <v>2407913.56</v>
      </c>
      <c r="E131" s="1">
        <v>0</v>
      </c>
      <c r="F131" s="1">
        <v>0</v>
      </c>
      <c r="G131" s="2">
        <f t="shared" si="0"/>
        <v>873555.96770000004</v>
      </c>
      <c r="H131" s="2">
        <f t="shared" si="1"/>
        <v>0.60999999986961484</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2689533.7300000004</v>
      </c>
      <c r="D147" s="1">
        <f>'PR-RAS'!E151</f>
        <v>2802560.82</v>
      </c>
      <c r="E147" s="1">
        <v>0</v>
      </c>
      <c r="F147" s="1">
        <v>0</v>
      </c>
      <c r="G147" s="2">
        <f t="shared" si="0"/>
        <v>1211019.68402</v>
      </c>
      <c r="H147" s="2">
        <f t="shared" si="1"/>
        <v>0.44999999972060323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1967962.5</v>
      </c>
      <c r="D148" s="1">
        <f>'PR-RAS'!E152</f>
        <v>2348810.48</v>
      </c>
      <c r="E148" s="1">
        <v>0</v>
      </c>
      <c r="F148" s="1">
        <v>0</v>
      </c>
      <c r="G148" s="2">
        <f t="shared" si="0"/>
        <v>979840.76861999999</v>
      </c>
      <c r="H148" s="2">
        <f t="shared" si="1"/>
        <v>0.97999999998137355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1629103.8099999998</v>
      </c>
      <c r="D149" s="1">
        <f>'PR-RAS'!E153</f>
        <v>1957023.22</v>
      </c>
      <c r="E149" s="1">
        <v>0</v>
      </c>
      <c r="F149" s="1">
        <v>0</v>
      </c>
      <c r="G149" s="2">
        <f t="shared" si="0"/>
        <v>820386.23699999996</v>
      </c>
      <c r="H149" s="2">
        <f t="shared" si="1"/>
        <v>0.41000000014901161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1624867.93</v>
      </c>
      <c r="D150" s="1">
        <f>'PR-RAS'!E154</f>
        <v>1952787.34</v>
      </c>
      <c r="E150" s="1">
        <v>0</v>
      </c>
      <c r="F150" s="1">
        <v>0</v>
      </c>
      <c r="G150" s="2">
        <f t="shared" si="0"/>
        <v>824035.94889</v>
      </c>
      <c r="H150" s="2">
        <f t="shared" si="1"/>
        <v>0.41000000014901161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4235.88</v>
      </c>
      <c r="D153" s="1">
        <f>'PR-RAS'!E157</f>
        <v>4235.88</v>
      </c>
      <c r="E153" s="1">
        <v>0</v>
      </c>
      <c r="F153" s="1">
        <v>0</v>
      </c>
      <c r="G153" s="2">
        <f t="shared" si="0"/>
        <v>1931.5612799999999</v>
      </c>
      <c r="H153" s="2">
        <f t="shared" si="1"/>
        <v>0.23999999999978172</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72178.86</v>
      </c>
      <c r="D154" s="1">
        <f>'PR-RAS'!E158</f>
        <v>73954.320000000007</v>
      </c>
      <c r="E154" s="1">
        <v>0</v>
      </c>
      <c r="F154" s="1">
        <v>0</v>
      </c>
      <c r="G154" s="2">
        <f t="shared" si="0"/>
        <v>33673.387499999997</v>
      </c>
      <c r="H154" s="2">
        <f t="shared" si="1"/>
        <v>0.46000000000640284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266679.83</v>
      </c>
      <c r="D155" s="1">
        <f>'PR-RAS'!E159</f>
        <v>317832.94</v>
      </c>
      <c r="E155" s="1">
        <v>0</v>
      </c>
      <c r="F155" s="1">
        <v>0</v>
      </c>
      <c r="G155" s="2">
        <f t="shared" si="0"/>
        <v>138961.23934</v>
      </c>
      <c r="H155" s="2">
        <f t="shared" si="1"/>
        <v>0.22999999998137355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266679.83</v>
      </c>
      <c r="D157" s="1">
        <f>'PR-RAS'!E161</f>
        <v>317832.94</v>
      </c>
      <c r="E157" s="1">
        <v>0</v>
      </c>
      <c r="F157" s="1">
        <v>0</v>
      </c>
      <c r="G157" s="2">
        <f t="shared" si="0"/>
        <v>140765.93075999999</v>
      </c>
      <c r="H157" s="2">
        <f t="shared" si="1"/>
        <v>0.22999999998137355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609644.83000000007</v>
      </c>
      <c r="D159" s="1">
        <f>'PR-RAS'!E163</f>
        <v>413245.02999999997</v>
      </c>
      <c r="E159" s="1">
        <v>0</v>
      </c>
      <c r="F159" s="1">
        <v>0</v>
      </c>
      <c r="G159" s="2">
        <f t="shared" si="0"/>
        <v>226909.31262000001</v>
      </c>
      <c r="H159" s="2">
        <f t="shared" si="1"/>
        <v>0.19999999989522621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205487.02</v>
      </c>
      <c r="D160" s="1">
        <f>'PR-RAS'!E164</f>
        <v>175819.98</v>
      </c>
      <c r="E160" s="1">
        <v>0</v>
      </c>
      <c r="F160" s="1">
        <v>0</v>
      </c>
      <c r="G160" s="2">
        <f t="shared" si="0"/>
        <v>88583.18982</v>
      </c>
      <c r="H160" s="2">
        <f t="shared" si="1"/>
        <v>3.9999999979045242E-2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111546.75</v>
      </c>
      <c r="D161" s="1">
        <f>'PR-RAS'!E165</f>
        <v>93462.63</v>
      </c>
      <c r="E161" s="1">
        <v>0</v>
      </c>
      <c r="F161" s="1">
        <v>0</v>
      </c>
      <c r="G161" s="2">
        <f t="shared" si="0"/>
        <v>47755.5216</v>
      </c>
      <c r="H161" s="2">
        <f t="shared" si="1"/>
        <v>0.61999999999534339</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72214.259999999995</v>
      </c>
      <c r="D162" s="1">
        <f>'PR-RAS'!E166</f>
        <v>71206.58</v>
      </c>
      <c r="E162" s="1">
        <v>0</v>
      </c>
      <c r="F162" s="1">
        <v>0</v>
      </c>
      <c r="G162" s="2">
        <f t="shared" si="0"/>
        <v>34555.014620000002</v>
      </c>
      <c r="H162" s="2">
        <f t="shared" si="1"/>
        <v>0.67999999999301508</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21317.71</v>
      </c>
      <c r="D163" s="1">
        <f>'PR-RAS'!E167</f>
        <v>10238.27</v>
      </c>
      <c r="E163" s="1">
        <v>0</v>
      </c>
      <c r="F163" s="1">
        <v>0</v>
      </c>
      <c r="G163" s="2">
        <f t="shared" si="0"/>
        <v>6770.6684999999998</v>
      </c>
      <c r="H163" s="2">
        <f t="shared" si="1"/>
        <v>0.56000000000130967</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408.3</v>
      </c>
      <c r="D164" s="1">
        <f>'PR-RAS'!E168</f>
        <v>912.5</v>
      </c>
      <c r="E164" s="1">
        <v>0</v>
      </c>
      <c r="F164" s="1">
        <v>0</v>
      </c>
      <c r="G164" s="2">
        <f t="shared" si="0"/>
        <v>364.02790000000005</v>
      </c>
      <c r="H164" s="2">
        <f t="shared" si="1"/>
        <v>0.80000000000001137</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118076.63</v>
      </c>
      <c r="D165" s="1">
        <f>'PR-RAS'!E169</f>
        <v>54823.969999999994</v>
      </c>
      <c r="E165" s="1">
        <v>0</v>
      </c>
      <c r="F165" s="1">
        <v>0</v>
      </c>
      <c r="G165" s="2">
        <f t="shared" si="0"/>
        <v>37346.82948</v>
      </c>
      <c r="H165" s="2">
        <f t="shared" si="1"/>
        <v>0.40000000000145519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13320.33</v>
      </c>
      <c r="D166" s="1">
        <f>'PR-RAS'!E170</f>
        <v>14216.17</v>
      </c>
      <c r="E166" s="1">
        <v>0</v>
      </c>
      <c r="F166" s="1">
        <v>0</v>
      </c>
      <c r="G166" s="2">
        <f t="shared" si="0"/>
        <v>6889.1905500000003</v>
      </c>
      <c r="H166" s="2">
        <f t="shared" si="1"/>
        <v>0.5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48110.9</v>
      </c>
      <c r="D167" s="1">
        <f>'PR-RAS'!E171</f>
        <v>992.43</v>
      </c>
      <c r="E167" s="1">
        <v>0</v>
      </c>
      <c r="F167" s="1">
        <v>0</v>
      </c>
      <c r="G167" s="2">
        <f t="shared" si="0"/>
        <v>8315.8961600000002</v>
      </c>
      <c r="H167" s="2">
        <f t="shared" si="1"/>
        <v>0.52999999999849479</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49601.69</v>
      </c>
      <c r="D168" s="1">
        <f>'PR-RAS'!E172</f>
        <v>27473.17</v>
      </c>
      <c r="E168" s="1">
        <v>0</v>
      </c>
      <c r="F168" s="1">
        <v>0</v>
      </c>
      <c r="G168" s="2">
        <f t="shared" si="0"/>
        <v>17459.52101</v>
      </c>
      <c r="H168" s="2">
        <f t="shared" si="1"/>
        <v>0.47999999999592546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3804.06</v>
      </c>
      <c r="D169" s="1">
        <f>'PR-RAS'!E173</f>
        <v>4394.33</v>
      </c>
      <c r="E169" s="1">
        <v>0</v>
      </c>
      <c r="F169" s="1">
        <v>0</v>
      </c>
      <c r="G169" s="2">
        <f t="shared" si="0"/>
        <v>2115.5769599999999</v>
      </c>
      <c r="H169" s="2">
        <f t="shared" si="1"/>
        <v>0.38999999999987267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2920.53</v>
      </c>
      <c r="D170" s="1">
        <f>'PR-RAS'!E174</f>
        <v>6658.42</v>
      </c>
      <c r="E170" s="1">
        <v>0</v>
      </c>
      <c r="F170" s="1">
        <v>0</v>
      </c>
      <c r="G170" s="2">
        <f t="shared" si="0"/>
        <v>2744.1155300000005</v>
      </c>
      <c r="H170" s="2">
        <f t="shared" si="1"/>
        <v>0.88999999999987267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319.12</v>
      </c>
      <c r="D172" s="1">
        <f>'PR-RAS'!E176</f>
        <v>1089.45</v>
      </c>
      <c r="E172" s="1">
        <v>0</v>
      </c>
      <c r="F172" s="1">
        <v>0</v>
      </c>
      <c r="G172" s="2">
        <f t="shared" si="0"/>
        <v>427.16142000000002</v>
      </c>
      <c r="H172" s="2">
        <f t="shared" si="1"/>
        <v>0.57000000000005002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249242.01</v>
      </c>
      <c r="D173" s="1">
        <f>'PR-RAS'!E177</f>
        <v>141740.59999999998</v>
      </c>
      <c r="E173" s="1">
        <v>0</v>
      </c>
      <c r="F173" s="1">
        <v>0</v>
      </c>
      <c r="G173" s="2">
        <f t="shared" si="0"/>
        <v>91628.39211999999</v>
      </c>
      <c r="H173" s="2">
        <f t="shared" si="1"/>
        <v>0.41000000003259629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11746.37</v>
      </c>
      <c r="D174" s="1">
        <f>'PR-RAS'!E178</f>
        <v>15329.08</v>
      </c>
      <c r="E174" s="1">
        <v>0</v>
      </c>
      <c r="F174" s="1">
        <v>0</v>
      </c>
      <c r="G174" s="2">
        <f t="shared" si="0"/>
        <v>7335.9836899999991</v>
      </c>
      <c r="H174" s="2">
        <f t="shared" si="1"/>
        <v>0.4500000000007276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41799.870000000003</v>
      </c>
      <c r="D175" s="1">
        <f>'PR-RAS'!E179</f>
        <v>7777.32</v>
      </c>
      <c r="E175" s="1">
        <v>0</v>
      </c>
      <c r="F175" s="1">
        <v>0</v>
      </c>
      <c r="G175" s="2">
        <f t="shared" si="0"/>
        <v>9979.6847399999988</v>
      </c>
      <c r="H175" s="2">
        <f t="shared" si="1"/>
        <v>0.44999999999708962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28194.74</v>
      </c>
      <c r="D176" s="1">
        <f>'PR-RAS'!E180</f>
        <v>31418.43</v>
      </c>
      <c r="E176" s="1">
        <v>0</v>
      </c>
      <c r="F176" s="1">
        <v>0</v>
      </c>
      <c r="G176" s="2">
        <f t="shared" si="0"/>
        <v>15930.53</v>
      </c>
      <c r="H176" s="2">
        <f t="shared" si="1"/>
        <v>0.68999999999869033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10244.91</v>
      </c>
      <c r="D177" s="1">
        <f>'PR-RAS'!E181</f>
        <v>11785.79</v>
      </c>
      <c r="E177" s="1">
        <v>0</v>
      </c>
      <c r="F177" s="1">
        <v>0</v>
      </c>
      <c r="G177" s="2">
        <f t="shared" si="0"/>
        <v>5951.7022400000005</v>
      </c>
      <c r="H177" s="2">
        <f t="shared" si="1"/>
        <v>0.2999999999992724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11795.87</v>
      </c>
      <c r="D178" s="1">
        <f>'PR-RAS'!E182</f>
        <v>7647.03</v>
      </c>
      <c r="E178" s="1">
        <v>0</v>
      </c>
      <c r="F178" s="1">
        <v>0</v>
      </c>
      <c r="G178" s="2">
        <f t="shared" si="0"/>
        <v>4794.9176099999995</v>
      </c>
      <c r="H178" s="2">
        <f t="shared" si="1"/>
        <v>0.15999999999894499</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52727.68</v>
      </c>
      <c r="D179" s="1">
        <f>'PR-RAS'!E183</f>
        <v>5826.11</v>
      </c>
      <c r="E179" s="1">
        <v>0</v>
      </c>
      <c r="F179" s="1">
        <v>0</v>
      </c>
      <c r="G179" s="2">
        <f t="shared" si="0"/>
        <v>11459.6222</v>
      </c>
      <c r="H179" s="2">
        <f t="shared" si="1"/>
        <v>0.42999999999938154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78769.14</v>
      </c>
      <c r="D180" s="1">
        <f>'PR-RAS'!E184</f>
        <v>48910</v>
      </c>
      <c r="E180" s="1">
        <v>0</v>
      </c>
      <c r="F180" s="1">
        <v>0</v>
      </c>
      <c r="G180" s="2">
        <f t="shared" si="0"/>
        <v>31609.45606</v>
      </c>
      <c r="H180" s="2">
        <f t="shared" si="1"/>
        <v>0.13999999999941792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4955.84</v>
      </c>
      <c r="D181" s="1">
        <f>'PR-RAS'!E185</f>
        <v>4245.6000000000004</v>
      </c>
      <c r="E181" s="1">
        <v>0</v>
      </c>
      <c r="F181" s="1">
        <v>0</v>
      </c>
      <c r="G181" s="2">
        <f t="shared" si="0"/>
        <v>2420.4672</v>
      </c>
      <c r="H181" s="2">
        <f t="shared" si="1"/>
        <v>0.55999999999949068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9007.59</v>
      </c>
      <c r="D182" s="1">
        <f>'PR-RAS'!E186</f>
        <v>8801.24</v>
      </c>
      <c r="E182" s="1">
        <v>0</v>
      </c>
      <c r="F182" s="1">
        <v>0</v>
      </c>
      <c r="G182" s="2">
        <f t="shared" si="0"/>
        <v>4816.4226699999999</v>
      </c>
      <c r="H182" s="2">
        <f t="shared" si="1"/>
        <v>0.6499999999996362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36839.17</v>
      </c>
      <c r="D184" s="1">
        <f>'PR-RAS'!E188</f>
        <v>40860.480000000003</v>
      </c>
      <c r="E184" s="1">
        <v>0</v>
      </c>
      <c r="F184" s="1">
        <v>0</v>
      </c>
      <c r="G184" s="2">
        <f t="shared" si="0"/>
        <v>21696.503789999999</v>
      </c>
      <c r="H184" s="2">
        <f t="shared" si="1"/>
        <v>0.65000000000145519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1885.09</v>
      </c>
      <c r="D186" s="1">
        <f>'PR-RAS'!E190</f>
        <v>2877.87</v>
      </c>
      <c r="E186" s="1">
        <v>0</v>
      </c>
      <c r="F186" s="1">
        <v>0</v>
      </c>
      <c r="G186" s="2">
        <f t="shared" si="0"/>
        <v>1413.5535499999999</v>
      </c>
      <c r="H186" s="2">
        <f t="shared" si="1"/>
        <v>0.22000000000002728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22996.42</v>
      </c>
      <c r="D187" s="1">
        <f>'PR-RAS'!E191</f>
        <v>26319.32</v>
      </c>
      <c r="E187" s="1">
        <v>0</v>
      </c>
      <c r="F187" s="1">
        <v>0</v>
      </c>
      <c r="G187" s="2">
        <f t="shared" si="0"/>
        <v>14068.121159999999</v>
      </c>
      <c r="H187" s="2">
        <f t="shared" si="1"/>
        <v>0.73999999999796273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2226.11</v>
      </c>
      <c r="D188" s="1">
        <f>'PR-RAS'!E192</f>
        <v>1261.1600000000001</v>
      </c>
      <c r="E188" s="1">
        <v>0</v>
      </c>
      <c r="F188" s="1">
        <v>0</v>
      </c>
      <c r="G188" s="2">
        <f t="shared" si="0"/>
        <v>887.95641000000001</v>
      </c>
      <c r="H188" s="2">
        <f t="shared" si="1"/>
        <v>0.27000000000020918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4088.04</v>
      </c>
      <c r="D189" s="1">
        <f>'PR-RAS'!E193</f>
        <v>4474.33</v>
      </c>
      <c r="E189" s="1">
        <v>0</v>
      </c>
      <c r="F189" s="1">
        <v>0</v>
      </c>
      <c r="G189" s="2">
        <f t="shared" si="0"/>
        <v>2450.8996000000002</v>
      </c>
      <c r="H189" s="2">
        <f t="shared" si="1"/>
        <v>0.36999999999989086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1465.45</v>
      </c>
      <c r="D190" s="1">
        <f>'PR-RAS'!E194</f>
        <v>0</v>
      </c>
      <c r="E190" s="1">
        <v>0</v>
      </c>
      <c r="F190" s="1">
        <v>0</v>
      </c>
      <c r="G190" s="2">
        <f t="shared" si="0"/>
        <v>276.97005000000001</v>
      </c>
      <c r="H190" s="2">
        <f t="shared" si="1"/>
        <v>0.45000000000004547</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4178.0600000000004</v>
      </c>
      <c r="D191" s="1">
        <f>'PR-RAS'!E195</f>
        <v>5927.8</v>
      </c>
      <c r="E191" s="1">
        <v>0</v>
      </c>
      <c r="F191" s="1">
        <v>0</v>
      </c>
      <c r="G191" s="2">
        <f t="shared" si="0"/>
        <v>3046.3953999999999</v>
      </c>
      <c r="H191" s="2">
        <f t="shared" si="1"/>
        <v>0.26000000000021828</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2967.45</v>
      </c>
      <c r="D192" s="1">
        <f>'PR-RAS'!E196</f>
        <v>1531.1</v>
      </c>
      <c r="E192" s="1">
        <v>0</v>
      </c>
      <c r="F192" s="1">
        <v>0</v>
      </c>
      <c r="G192" s="2">
        <f t="shared" si="0"/>
        <v>1151.6631499999999</v>
      </c>
      <c r="H192" s="2">
        <f t="shared" si="1"/>
        <v>0.54999999999972715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2967.45</v>
      </c>
      <c r="D206" s="1">
        <f>'PR-RAS'!E210</f>
        <v>1531.1</v>
      </c>
      <c r="E206" s="1">
        <v>0</v>
      </c>
      <c r="F206" s="1">
        <v>0</v>
      </c>
      <c r="G206" s="2">
        <f t="shared" si="0"/>
        <v>1236.0782499999998</v>
      </c>
      <c r="H206" s="2">
        <f t="shared" si="1"/>
        <v>0.54999999999972715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1630.87</v>
      </c>
      <c r="D207" s="1">
        <f>'PR-RAS'!E211</f>
        <v>1522.23</v>
      </c>
      <c r="E207" s="1">
        <v>0</v>
      </c>
      <c r="F207" s="1">
        <v>0</v>
      </c>
      <c r="G207" s="2">
        <f t="shared" si="0"/>
        <v>963.11797999999999</v>
      </c>
      <c r="H207" s="2">
        <f t="shared" si="1"/>
        <v>0.36000000000012733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1329.92</v>
      </c>
      <c r="D208" s="1">
        <f>'PR-RAS'!E212</f>
        <v>0</v>
      </c>
      <c r="E208" s="1">
        <v>0</v>
      </c>
      <c r="F208" s="1">
        <v>0</v>
      </c>
      <c r="G208" s="2">
        <f t="shared" si="0"/>
        <v>275.29343999999998</v>
      </c>
      <c r="H208" s="2">
        <f t="shared" si="1"/>
        <v>7.999999999992724E-2</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6.66</v>
      </c>
      <c r="D209" s="1">
        <f>'PR-RAS'!E213</f>
        <v>8.8699999999999992</v>
      </c>
      <c r="E209" s="1">
        <v>0</v>
      </c>
      <c r="F209" s="1">
        <v>0</v>
      </c>
      <c r="G209" s="2">
        <f t="shared" si="0"/>
        <v>5.0751999999999997</v>
      </c>
      <c r="H209" s="2">
        <f t="shared" si="1"/>
        <v>0.47000000000000064</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28771</v>
      </c>
      <c r="D211" s="1">
        <f>'PR-RAS'!E215</f>
        <v>21214</v>
      </c>
      <c r="E211" s="1">
        <v>0</v>
      </c>
      <c r="F211" s="1">
        <v>0</v>
      </c>
      <c r="G211" s="2">
        <f t="shared" si="0"/>
        <v>14951.789999999999</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28771</v>
      </c>
      <c r="D219" s="1">
        <f>'PR-RAS'!E223</f>
        <v>21214</v>
      </c>
      <c r="E219" s="1">
        <v>0</v>
      </c>
      <c r="F219" s="1">
        <v>0</v>
      </c>
      <c r="G219" s="2">
        <f t="shared" si="0"/>
        <v>15521.382</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80187.95</v>
      </c>
      <c r="D220" s="1">
        <f>'PR-RAS'!E224</f>
        <v>17760.21</v>
      </c>
      <c r="E220" s="1">
        <v>0</v>
      </c>
      <c r="F220" s="1">
        <v>0</v>
      </c>
      <c r="G220" s="2">
        <f t="shared" si="0"/>
        <v>25340.133029999997</v>
      </c>
      <c r="H220" s="2">
        <f t="shared" si="1"/>
        <v>0.26000000000203727</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80187.95</v>
      </c>
      <c r="D243" s="1">
        <f>'PR-RAS'!E247</f>
        <v>17760.21</v>
      </c>
      <c r="E243" s="1">
        <v>0</v>
      </c>
      <c r="F243" s="1">
        <v>0</v>
      </c>
      <c r="G243" s="2">
        <f t="shared" si="0"/>
        <v>28001.425539999997</v>
      </c>
      <c r="H243" s="2">
        <f t="shared" si="1"/>
        <v>0.26000000000203727</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80187.95</v>
      </c>
      <c r="D246" s="1">
        <f>'PR-RAS'!E250</f>
        <v>17760.21</v>
      </c>
      <c r="E246" s="1">
        <v>0</v>
      </c>
      <c r="F246" s="1">
        <v>0</v>
      </c>
      <c r="G246" s="2">
        <f t="shared" si="0"/>
        <v>28348.550649999997</v>
      </c>
      <c r="H246" s="2">
        <f t="shared" si="1"/>
        <v>0.26000000000203727</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2689533.7300000004</v>
      </c>
      <c r="D285" s="1">
        <f>'PR-RAS'!E289</f>
        <v>2802560.82</v>
      </c>
      <c r="E285" s="1">
        <v>0</v>
      </c>
      <c r="F285" s="1">
        <v>0</v>
      </c>
      <c r="G285" s="2">
        <f t="shared" si="8"/>
        <v>2355682.1250799997</v>
      </c>
      <c r="H285" s="2">
        <f t="shared" si="9"/>
        <v>0.44999999972060323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184179.98999999929</v>
      </c>
      <c r="D286" s="1">
        <f>'PR-RAS'!E290</f>
        <v>215296.72999999998</v>
      </c>
      <c r="E286" s="1">
        <v>0</v>
      </c>
      <c r="F286" s="1">
        <v>0</v>
      </c>
      <c r="G286" s="2">
        <f t="shared" si="8"/>
        <v>175210.43324999977</v>
      </c>
      <c r="H286" s="2">
        <f t="shared" si="9"/>
        <v>0.28000000072643161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255547.13</v>
      </c>
      <c r="D290" s="1">
        <f>'PR-RAS'!E294</f>
        <v>292888.69</v>
      </c>
      <c r="E290" s="1">
        <v>0</v>
      </c>
      <c r="F290" s="1">
        <v>0</v>
      </c>
      <c r="G290" s="2">
        <f t="shared" si="8"/>
        <v>243142.78339</v>
      </c>
      <c r="H290" s="2">
        <f t="shared" si="9"/>
        <v>0.44000000000232831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9490.85</v>
      </c>
      <c r="D291" s="1">
        <f>'PR-RAS'!E295</f>
        <v>27995.46</v>
      </c>
      <c r="E291" s="1">
        <v>0</v>
      </c>
      <c r="F291" s="1">
        <v>0</v>
      </c>
      <c r="G291" s="2">
        <f t="shared" si="8"/>
        <v>18989.713299999999</v>
      </c>
      <c r="H291" s="2">
        <f t="shared" si="9"/>
        <v>0.60999999999876309</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124503.53</v>
      </c>
      <c r="D345" s="1">
        <f>'PR-RAS'!E350</f>
        <v>86563.42</v>
      </c>
      <c r="E345" s="1">
        <v>0</v>
      </c>
      <c r="F345" s="1">
        <v>0</v>
      </c>
      <c r="G345" s="2">
        <f t="shared" si="8"/>
        <v>102384.84727999999</v>
      </c>
      <c r="H345" s="2">
        <f t="shared" si="9"/>
        <v>0.88999999999941792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108869.61</v>
      </c>
      <c r="D358" s="1">
        <f>'PR-RAS'!E363</f>
        <v>86563.42</v>
      </c>
      <c r="E358" s="1">
        <v>0</v>
      </c>
      <c r="F358" s="1">
        <v>0</v>
      </c>
      <c r="G358" s="2">
        <f t="shared" si="8"/>
        <v>100672.73265000001</v>
      </c>
      <c r="H358" s="2">
        <f t="shared" si="9"/>
        <v>0.80999999999767169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28379.4</v>
      </c>
      <c r="D359" s="1">
        <f>'PR-RAS'!E364</f>
        <v>7623.85</v>
      </c>
      <c r="E359" s="1">
        <v>0</v>
      </c>
      <c r="F359" s="1">
        <v>0</v>
      </c>
      <c r="G359" s="2">
        <f t="shared" si="8"/>
        <v>15618.501800000002</v>
      </c>
      <c r="H359" s="2">
        <f t="shared" si="9"/>
        <v>0.55000000000109139</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28379.4</v>
      </c>
      <c r="D363" s="1">
        <f>'PR-RAS'!E368</f>
        <v>7623.85</v>
      </c>
      <c r="E363" s="1">
        <v>0</v>
      </c>
      <c r="F363" s="1">
        <v>0</v>
      </c>
      <c r="G363" s="2">
        <f t="shared" si="8"/>
        <v>15793.010200000002</v>
      </c>
      <c r="H363" s="2">
        <f t="shared" si="9"/>
        <v>0.55000000000109139</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68681.87999999999</v>
      </c>
      <c r="D364" s="1">
        <f>'PR-RAS'!E369</f>
        <v>78939.569999999992</v>
      </c>
      <c r="E364" s="1">
        <v>0</v>
      </c>
      <c r="F364" s="1">
        <v>0</v>
      </c>
      <c r="G364" s="2">
        <f t="shared" si="8"/>
        <v>82241.65025999998</v>
      </c>
      <c r="H364" s="2">
        <f t="shared" si="9"/>
        <v>0.5500000000174623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53173.46</v>
      </c>
      <c r="D365" s="1">
        <f>'PR-RAS'!E370</f>
        <v>8043.7</v>
      </c>
      <c r="E365" s="1">
        <v>0</v>
      </c>
      <c r="F365" s="1">
        <v>0</v>
      </c>
      <c r="G365" s="2">
        <f t="shared" si="8"/>
        <v>25210.95304</v>
      </c>
      <c r="H365" s="2">
        <f t="shared" si="9"/>
        <v>0.75999999999930878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617.62</v>
      </c>
      <c r="E366" s="1">
        <v>0</v>
      </c>
      <c r="F366" s="1">
        <v>0</v>
      </c>
      <c r="G366" s="2">
        <f t="shared" si="8"/>
        <v>450.86259999999999</v>
      </c>
      <c r="H366" s="2">
        <f t="shared" si="9"/>
        <v>0.37999999999999545</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6145.51</v>
      </c>
      <c r="D367" s="1">
        <f>'PR-RAS'!E372</f>
        <v>0</v>
      </c>
      <c r="E367" s="1">
        <v>0</v>
      </c>
      <c r="F367" s="1">
        <v>0</v>
      </c>
      <c r="G367" s="2">
        <f t="shared" si="8"/>
        <v>2249.25666</v>
      </c>
      <c r="H367" s="2">
        <f t="shared" si="9"/>
        <v>0.48999999999978172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768</v>
      </c>
      <c r="D368" s="1">
        <f>'PR-RAS'!E373</f>
        <v>6076.33</v>
      </c>
      <c r="E368" s="1">
        <v>0</v>
      </c>
      <c r="F368" s="1">
        <v>0</v>
      </c>
      <c r="G368" s="2">
        <f t="shared" si="8"/>
        <v>4741.8822199999995</v>
      </c>
      <c r="H368" s="2">
        <f t="shared" si="9"/>
        <v>0.32999999999992724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5949.4</v>
      </c>
      <c r="D369" s="1">
        <f>'PR-RAS'!E374</f>
        <v>64201.919999999998</v>
      </c>
      <c r="E369" s="1">
        <v>0</v>
      </c>
      <c r="F369" s="1">
        <v>0</v>
      </c>
      <c r="G369" s="2">
        <f t="shared" si="8"/>
        <v>49441.992319999998</v>
      </c>
      <c r="H369" s="2">
        <f t="shared" si="9"/>
        <v>0.48000000000138243</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2645.51</v>
      </c>
      <c r="D371" s="1">
        <f>'PR-RAS'!E376</f>
        <v>0</v>
      </c>
      <c r="E371" s="1">
        <v>0</v>
      </c>
      <c r="F371" s="1">
        <v>0</v>
      </c>
      <c r="G371" s="2">
        <f t="shared" si="8"/>
        <v>978.83870000000002</v>
      </c>
      <c r="H371" s="2">
        <f t="shared" si="9"/>
        <v>0.48999999999978172</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11808.33</v>
      </c>
      <c r="D386" s="1">
        <f>'PR-RAS'!E391</f>
        <v>0</v>
      </c>
      <c r="E386" s="1">
        <v>0</v>
      </c>
      <c r="F386" s="1">
        <v>0</v>
      </c>
      <c r="G386" s="2">
        <f t="shared" si="8"/>
        <v>4546.20705</v>
      </c>
      <c r="H386" s="2">
        <f t="shared" si="9"/>
        <v>0.32999999999992724</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11808.33</v>
      </c>
      <c r="D388" s="1">
        <f>'PR-RAS'!E393</f>
        <v>0</v>
      </c>
      <c r="E388" s="1">
        <v>0</v>
      </c>
      <c r="F388" s="1">
        <v>0</v>
      </c>
      <c r="G388" s="2">
        <f t="shared" si="8"/>
        <v>4569.8237099999997</v>
      </c>
      <c r="H388" s="2">
        <f t="shared" si="9"/>
        <v>0.32999999999992724</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15633.92</v>
      </c>
      <c r="D397" s="1">
        <f>'PR-RAS'!E402</f>
        <v>0</v>
      </c>
      <c r="E397" s="1">
        <v>0</v>
      </c>
      <c r="F397" s="1">
        <v>0</v>
      </c>
      <c r="G397" s="2">
        <f t="shared" si="8"/>
        <v>6191.0323200000003</v>
      </c>
      <c r="H397" s="2">
        <f t="shared" si="9"/>
        <v>7.999999999992724E-2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15633.92</v>
      </c>
      <c r="D398" s="1">
        <f>'PR-RAS'!E403</f>
        <v>0</v>
      </c>
      <c r="E398" s="1">
        <v>0</v>
      </c>
      <c r="F398" s="1">
        <v>0</v>
      </c>
      <c r="G398" s="2">
        <f t="shared" si="8"/>
        <v>6206.6662400000005</v>
      </c>
      <c r="H398" s="2">
        <f t="shared" si="9"/>
        <v>7.999999999992724E-2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124503.53</v>
      </c>
      <c r="D403" s="1">
        <f>'PR-RAS'!E408</f>
        <v>86563.42</v>
      </c>
      <c r="E403" s="1">
        <v>0</v>
      </c>
      <c r="F403" s="1">
        <v>0</v>
      </c>
      <c r="G403" s="2">
        <f t="shared" si="8"/>
        <v>119647.40874</v>
      </c>
      <c r="H403" s="2">
        <f t="shared" si="9"/>
        <v>0.88999999999941792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76957.55</v>
      </c>
      <c r="D405" s="1">
        <f>'PR-RAS'!E410</f>
        <v>17281.09</v>
      </c>
      <c r="E405" s="1">
        <v>0</v>
      </c>
      <c r="F405" s="1">
        <v>0</v>
      </c>
      <c r="G405" s="2">
        <f t="shared" si="8"/>
        <v>45053.970920000007</v>
      </c>
      <c r="H405" s="2">
        <f t="shared" si="9"/>
        <v>0.53999999999723514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2873713.7199999997</v>
      </c>
      <c r="D407" s="1">
        <f>'PR-RAS'!E412</f>
        <v>3017857.55</v>
      </c>
      <c r="E407" s="1">
        <v>0</v>
      </c>
      <c r="F407" s="1">
        <v>0</v>
      </c>
      <c r="G407" s="2">
        <f t="shared" si="8"/>
        <v>3617228.1009200006</v>
      </c>
      <c r="H407" s="2">
        <f t="shared" si="9"/>
        <v>0.73000000044703484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2814037.2600000002</v>
      </c>
      <c r="D408" s="1">
        <f>'PR-RAS'!E413</f>
        <v>2889124.2399999998</v>
      </c>
      <c r="E408" s="1">
        <v>0</v>
      </c>
      <c r="F408" s="1">
        <v>0</v>
      </c>
      <c r="G408" s="2">
        <f t="shared" si="8"/>
        <v>3497060.2961800001</v>
      </c>
      <c r="H408" s="2">
        <f t="shared" si="9"/>
        <v>0.5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59676.459999999497</v>
      </c>
      <c r="D409" s="1">
        <f>'PR-RAS'!E414</f>
        <v>128733.31000000006</v>
      </c>
      <c r="E409" s="1">
        <v>0</v>
      </c>
      <c r="F409" s="1">
        <v>0</v>
      </c>
      <c r="G409" s="2">
        <f t="shared" si="8"/>
        <v>129394.37663999983</v>
      </c>
      <c r="H409" s="2">
        <f t="shared" si="9"/>
        <v>0.76999999955296516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76957.55</v>
      </c>
      <c r="D412" s="1">
        <f>'PR-RAS'!E417</f>
        <v>17281.09</v>
      </c>
      <c r="E412" s="1">
        <v>0</v>
      </c>
      <c r="F412" s="1">
        <v>0</v>
      </c>
      <c r="G412" s="2">
        <f t="shared" si="8"/>
        <v>45834.60903</v>
      </c>
      <c r="H412" s="2">
        <f t="shared" si="9"/>
        <v>0.53999999999723514</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255547.13</v>
      </c>
      <c r="D413" s="1">
        <f>'PR-RAS'!E418</f>
        <v>292888.69</v>
      </c>
      <c r="E413" s="1">
        <v>0</v>
      </c>
      <c r="F413" s="1">
        <v>0</v>
      </c>
      <c r="G413" s="2">
        <f t="shared" si="8"/>
        <v>346625.69811999996</v>
      </c>
      <c r="H413" s="2">
        <f t="shared" si="9"/>
        <v>0.44000000000232831</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2873713.7199999997</v>
      </c>
      <c r="D633" s="1">
        <f>'PR-RAS'!E639</f>
        <v>3017857.55</v>
      </c>
      <c r="E633" s="1">
        <v>0</v>
      </c>
      <c r="F633" s="1">
        <v>0</v>
      </c>
      <c r="G633" s="2">
        <f t="shared" si="10"/>
        <v>5630759.0142400004</v>
      </c>
      <c r="H633" s="2">
        <f t="shared" si="11"/>
        <v>0.73000000044703484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2814037.2600000002</v>
      </c>
      <c r="D634" s="1">
        <f>'PR-RAS'!E640</f>
        <v>2889124.2399999998</v>
      </c>
      <c r="E634" s="1">
        <v>0</v>
      </c>
      <c r="F634" s="1">
        <v>0</v>
      </c>
      <c r="G634" s="2">
        <f t="shared" si="10"/>
        <v>5438916.8734200001</v>
      </c>
      <c r="H634" s="2">
        <f t="shared" si="11"/>
        <v>0.5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59676.459999999497</v>
      </c>
      <c r="D635" s="1">
        <f>'PR-RAS'!E641</f>
        <v>128733.31000000006</v>
      </c>
      <c r="E635" s="1">
        <v>0</v>
      </c>
      <c r="F635" s="1">
        <v>0</v>
      </c>
      <c r="G635" s="2">
        <f t="shared" si="10"/>
        <v>201068.71271999975</v>
      </c>
      <c r="H635" s="2">
        <f t="shared" si="11"/>
        <v>0.76999999955296516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76957.55</v>
      </c>
      <c r="D638" s="1">
        <f>'PR-RAS'!E644</f>
        <v>17281.09</v>
      </c>
      <c r="E638" s="1">
        <v>0</v>
      </c>
      <c r="F638" s="1">
        <v>0</v>
      </c>
      <c r="G638" s="2">
        <f t="shared" si="10"/>
        <v>71038.068010000003</v>
      </c>
      <c r="H638" s="2">
        <f t="shared" si="11"/>
        <v>0.53999999999723514</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111452.22000000006</v>
      </c>
      <c r="E639" s="1">
        <v>0</v>
      </c>
      <c r="F639" s="1">
        <v>0</v>
      </c>
      <c r="G639" s="2">
        <f t="shared" si="10"/>
        <v>142213.03272000008</v>
      </c>
      <c r="H639" s="2">
        <f t="shared" si="11"/>
        <v>0.22000000005937181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17281.090000000506</v>
      </c>
      <c r="D640" s="1">
        <f>'PR-RAS'!E646</f>
        <v>0</v>
      </c>
      <c r="E640" s="1">
        <v>0</v>
      </c>
      <c r="F640" s="1">
        <v>0</v>
      </c>
      <c r="G640" s="2">
        <f t="shared" si="10"/>
        <v>11042.616510000324</v>
      </c>
      <c r="H640" s="2">
        <f t="shared" si="11"/>
        <v>9.0000000505824573E-2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41926.620000000003</v>
      </c>
      <c r="D642" s="1">
        <f>'PR-RAS'!E649</f>
        <v>139677.54</v>
      </c>
      <c r="E642" s="1">
        <v>0</v>
      </c>
      <c r="F642" s="1">
        <v>0</v>
      </c>
      <c r="G642" s="2">
        <f t="shared" si="10"/>
        <v>205941.56970000002</v>
      </c>
      <c r="H642" s="2">
        <f t="shared" si="11"/>
        <v>0.83999999998923158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3220774.87</v>
      </c>
      <c r="D643" s="1">
        <f>'PR-RAS'!E650</f>
        <v>3148481.46</v>
      </c>
      <c r="E643" s="1">
        <v>0</v>
      </c>
      <c r="F643" s="1">
        <v>0</v>
      </c>
      <c r="G643" s="2">
        <f t="shared" si="10"/>
        <v>6110387.6611799998</v>
      </c>
      <c r="H643" s="2">
        <f t="shared" si="11"/>
        <v>0.58999999985098839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3123023.95</v>
      </c>
      <c r="D644" s="1">
        <f>'PR-RAS'!E651</f>
        <v>3094409.72</v>
      </c>
      <c r="E644" s="1">
        <v>0</v>
      </c>
      <c r="F644" s="1">
        <v>0</v>
      </c>
      <c r="G644" s="2">
        <f t="shared" si="10"/>
        <v>5987515.2997700004</v>
      </c>
      <c r="H644" s="2">
        <f t="shared" si="11"/>
        <v>0.32999999960884452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139677.54000000004</v>
      </c>
      <c r="D645" s="1">
        <f>'PR-RAS'!E652</f>
        <v>193749.2799999998</v>
      </c>
      <c r="E645" s="1">
        <v>0</v>
      </c>
      <c r="F645" s="1">
        <v>0</v>
      </c>
      <c r="G645" s="2">
        <f t="shared" si="10"/>
        <v>339501.40839999978</v>
      </c>
      <c r="H645" s="2">
        <f t="shared" si="11"/>
        <v>0.73999999975785613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69</v>
      </c>
      <c r="D647" s="1">
        <f>'PR-RAS'!E654</f>
        <v>63</v>
      </c>
      <c r="E647" s="1">
        <v>0</v>
      </c>
      <c r="F647" s="1">
        <v>0</v>
      </c>
      <c r="G647" s="2">
        <f t="shared" si="10"/>
        <v>125.97</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66</v>
      </c>
      <c r="D649" s="1">
        <f>'PR-RAS'!E656</f>
        <v>66</v>
      </c>
      <c r="E649" s="1">
        <v>0</v>
      </c>
      <c r="F649" s="1">
        <v>0</v>
      </c>
      <c r="G649" s="2">
        <f t="shared" si="10"/>
        <v>128.304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4000</v>
      </c>
      <c r="D655" s="1">
        <f>'PR-RAS'!E662</f>
        <v>3000</v>
      </c>
      <c r="E655" s="1">
        <v>0</v>
      </c>
      <c r="F655" s="1">
        <v>0</v>
      </c>
      <c r="G655" s="2">
        <f t="shared" si="10"/>
        <v>6540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3300</v>
      </c>
      <c r="D656" s="1">
        <f>'PR-RAS'!E663</f>
        <v>0</v>
      </c>
      <c r="E656" s="1">
        <v>0</v>
      </c>
      <c r="F656" s="1">
        <v>0</v>
      </c>
      <c r="G656" s="2">
        <f t="shared" si="10"/>
        <v>2161.5</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8034.08</v>
      </c>
      <c r="E663" s="1">
        <v>0</v>
      </c>
      <c r="F663" s="1">
        <v>0</v>
      </c>
      <c r="G663" s="2">
        <f t="shared" si="10"/>
        <v>10637.12192</v>
      </c>
      <c r="H663" s="2">
        <f t="shared" si="11"/>
        <v>7.999999999992724E-2</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32565.07</v>
      </c>
      <c r="D703" s="1">
        <f>'PR-RAS'!E710</f>
        <v>26232.78</v>
      </c>
      <c r="E703" s="1">
        <v>0</v>
      </c>
      <c r="F703" s="1">
        <v>0</v>
      </c>
      <c r="G703" s="2">
        <f t="shared" si="10"/>
        <v>59691.502260000001</v>
      </c>
      <c r="H703" s="2">
        <f t="shared" si="11"/>
        <v>0.29000000000087311</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1327.24</v>
      </c>
      <c r="D709" s="1">
        <f>'PR-RAS'!E716</f>
        <v>2800</v>
      </c>
      <c r="E709" s="1">
        <v>0</v>
      </c>
      <c r="F709" s="1">
        <v>0</v>
      </c>
      <c r="G709" s="2">
        <f t="shared" si="10"/>
        <v>4904.4859199999992</v>
      </c>
      <c r="H709" s="2">
        <f t="shared" si="11"/>
        <v>0.24000000000000909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773.25</v>
      </c>
      <c r="D710" s="1">
        <f>'PR-RAS'!E717</f>
        <v>882.88</v>
      </c>
      <c r="E710" s="1">
        <v>0</v>
      </c>
      <c r="F710" s="1">
        <v>0</v>
      </c>
      <c r="G710" s="2">
        <f t="shared" si="10"/>
        <v>1800.1580900000001</v>
      </c>
      <c r="H710" s="2">
        <f t="shared" si="11"/>
        <v>0.37000000000000455</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72214.259999999995</v>
      </c>
      <c r="D711" s="1">
        <f>'PR-RAS'!E718</f>
        <v>71206.58</v>
      </c>
      <c r="E711" s="1">
        <v>0</v>
      </c>
      <c r="F711" s="1">
        <v>0</v>
      </c>
      <c r="G711" s="2">
        <f t="shared" si="10"/>
        <v>152385.46819999997</v>
      </c>
      <c r="H711" s="2">
        <f t="shared" si="11"/>
        <v>0.67999999999301508</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3344.67</v>
      </c>
      <c r="D713" s="1">
        <f>'PR-RAS'!E720</f>
        <v>3822.78</v>
      </c>
      <c r="E713" s="1">
        <v>0</v>
      </c>
      <c r="F713" s="1">
        <v>0</v>
      </c>
      <c r="G713" s="2">
        <f t="shared" si="10"/>
        <v>7825.0437599999996</v>
      </c>
      <c r="H713" s="2">
        <f t="shared" si="11"/>
        <v>0.54999999999972715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1491.9</v>
      </c>
      <c r="D714" s="1">
        <f>'PR-RAS'!E721</f>
        <v>1000</v>
      </c>
      <c r="E714" s="1">
        <v>0</v>
      </c>
      <c r="F714" s="1">
        <v>0</v>
      </c>
      <c r="G714" s="2">
        <f t="shared" si="10"/>
        <v>2489.7246999999998</v>
      </c>
      <c r="H714" s="2">
        <f t="shared" si="11"/>
        <v>9.9999999999909051E-2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18943.509999999998</v>
      </c>
      <c r="D715" s="1">
        <f>'PR-RAS'!E722</f>
        <v>15410.04</v>
      </c>
      <c r="E715" s="1">
        <v>0</v>
      </c>
      <c r="F715" s="1">
        <v>0</v>
      </c>
      <c r="G715" s="2">
        <f t="shared" si="10"/>
        <v>35531.203259999995</v>
      </c>
      <c r="H715" s="2">
        <f t="shared" si="11"/>
        <v>0.53000000000247383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9838.27</v>
      </c>
      <c r="D716" s="1">
        <f>'PR-RAS'!E723</f>
        <v>13060.19</v>
      </c>
      <c r="E716" s="1">
        <v>0</v>
      </c>
      <c r="F716" s="1">
        <v>0</v>
      </c>
      <c r="G716" s="2">
        <f t="shared" si="10"/>
        <v>25710.43475</v>
      </c>
      <c r="H716" s="2">
        <f t="shared" si="11"/>
        <v>0.46000000000094587</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856</v>
      </c>
      <c r="D717" s="1">
        <f>'PR-RAS'!E724</f>
        <v>0</v>
      </c>
      <c r="E717" s="1">
        <v>0</v>
      </c>
      <c r="F717" s="1">
        <v>0</v>
      </c>
      <c r="G717" s="2">
        <f t="shared" si="10"/>
        <v>612.89599999999996</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19.91</v>
      </c>
      <c r="D719" s="1">
        <f>'PR-RAS'!E726</f>
        <v>8.42</v>
      </c>
      <c r="E719" s="1">
        <v>0</v>
      </c>
      <c r="F719" s="1">
        <v>0</v>
      </c>
      <c r="G719" s="2">
        <f t="shared" si="10"/>
        <v>26.386499999999998</v>
      </c>
      <c r="H719" s="2">
        <f t="shared" si="11"/>
        <v>0.50999999999999979</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2963600.4000000013</v>
      </c>
      <c r="D984" s="6">
        <f>BILANCA!E6</f>
        <v>3036498.0100000007</v>
      </c>
      <c r="E984" s="6">
        <v>0</v>
      </c>
      <c r="F984" s="6">
        <v>0</v>
      </c>
      <c r="G984" s="7">
        <f t="shared" ref="G984:G1241" si="22">B984/1000*C984+B984/500*D984</f>
        <v>9036.5964200000017</v>
      </c>
      <c r="H984" s="7">
        <f t="shared" si="19"/>
        <v>0.41000000201165676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2450988.1400000011</v>
      </c>
      <c r="D985" s="1">
        <f>BILANCA!E7</f>
        <v>2336674.4800000004</v>
      </c>
      <c r="E985" s="1">
        <v>0</v>
      </c>
      <c r="F985" s="1">
        <v>0</v>
      </c>
      <c r="G985" s="2">
        <f t="shared" si="22"/>
        <v>14248.674200000005</v>
      </c>
      <c r="H985" s="2">
        <f t="shared" si="19"/>
        <v>0.62000000150874257</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54033.15</v>
      </c>
      <c r="D986" s="1">
        <f>BILANCA!E8</f>
        <v>54033.15</v>
      </c>
      <c r="E986" s="1">
        <v>0</v>
      </c>
      <c r="F986" s="1">
        <v>0</v>
      </c>
      <c r="G986" s="2">
        <f t="shared" si="22"/>
        <v>486.29835000000003</v>
      </c>
      <c r="H986" s="2">
        <f t="shared" si="19"/>
        <v>0.30000000000291038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43417.98</v>
      </c>
      <c r="D987" s="1">
        <f>BILANCA!E9</f>
        <v>43417.98</v>
      </c>
      <c r="E987" s="1">
        <v>0</v>
      </c>
      <c r="F987" s="1">
        <v>0</v>
      </c>
      <c r="G987" s="2">
        <f t="shared" si="22"/>
        <v>521.01576000000011</v>
      </c>
      <c r="H987" s="2">
        <f t="shared" si="19"/>
        <v>3.9999999993597157E-2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10615.17</v>
      </c>
      <c r="D988" s="1">
        <f>BILANCA!E10</f>
        <v>10615.17</v>
      </c>
      <c r="E988" s="1">
        <v>0</v>
      </c>
      <c r="F988" s="1">
        <v>0</v>
      </c>
      <c r="G988" s="2">
        <f t="shared" si="22"/>
        <v>159.22755000000001</v>
      </c>
      <c r="H988" s="2">
        <f t="shared" si="19"/>
        <v>0.34000000000014552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2382963.350000001</v>
      </c>
      <c r="D990" s="1">
        <f>BILANCA!E12</f>
        <v>2268649.6900000004</v>
      </c>
      <c r="E990" s="1">
        <v>0</v>
      </c>
      <c r="F990" s="1">
        <v>0</v>
      </c>
      <c r="G990" s="2">
        <f t="shared" si="22"/>
        <v>48441.839110000015</v>
      </c>
      <c r="H990" s="2">
        <f t="shared" si="19"/>
        <v>0.6600000006146729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1924043.7000000007</v>
      </c>
      <c r="D991" s="1">
        <f>BILANCA!E13</f>
        <v>1876731.2100000004</v>
      </c>
      <c r="E991" s="1">
        <v>0</v>
      </c>
      <c r="F991" s="1">
        <v>0</v>
      </c>
      <c r="G991" s="2">
        <f t="shared" si="22"/>
        <v>45420.048960000015</v>
      </c>
      <c r="H991" s="2">
        <f t="shared" si="19"/>
        <v>0.50999999977648258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4266138.9400000004</v>
      </c>
      <c r="D993" s="1">
        <f>BILANCA!E15</f>
        <v>4266138.9400000004</v>
      </c>
      <c r="E993" s="1">
        <v>0</v>
      </c>
      <c r="F993" s="1">
        <v>0</v>
      </c>
      <c r="G993" s="2">
        <f t="shared" si="22"/>
        <v>127984.16820000001</v>
      </c>
      <c r="H993" s="2">
        <f t="shared" si="19"/>
        <v>0.11999999918043613</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28379.4</v>
      </c>
      <c r="D995" s="1">
        <f>BILANCA!E17</f>
        <v>36003.25</v>
      </c>
      <c r="E995" s="1">
        <v>0</v>
      </c>
      <c r="F995" s="1">
        <v>0</v>
      </c>
      <c r="G995" s="2">
        <f t="shared" si="22"/>
        <v>1204.6307999999999</v>
      </c>
      <c r="H995" s="2">
        <f t="shared" si="19"/>
        <v>0.65000000000145519</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2370474.64</v>
      </c>
      <c r="D996" s="1">
        <f>BILANCA!E18</f>
        <v>2425410.98</v>
      </c>
      <c r="E996" s="1">
        <v>0</v>
      </c>
      <c r="F996" s="1">
        <v>0</v>
      </c>
      <c r="G996" s="2">
        <f t="shared" si="22"/>
        <v>93876.855800000005</v>
      </c>
      <c r="H996" s="2">
        <f t="shared" si="19"/>
        <v>0.37999999988824129</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380978.16000000015</v>
      </c>
      <c r="D997" s="1">
        <f>BILANCA!E19</f>
        <v>320156.8899999999</v>
      </c>
      <c r="E997" s="1">
        <v>0</v>
      </c>
      <c r="F997" s="1">
        <v>0</v>
      </c>
      <c r="G997" s="2">
        <f t="shared" si="22"/>
        <v>14298.087159999999</v>
      </c>
      <c r="H997" s="2">
        <f t="shared" si="19"/>
        <v>0.2700000002514571</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344358.85</v>
      </c>
      <c r="D998" s="1">
        <f>BILANCA!E20</f>
        <v>347831.66</v>
      </c>
      <c r="E998" s="1">
        <v>0</v>
      </c>
      <c r="F998" s="1">
        <v>0</v>
      </c>
      <c r="G998" s="2">
        <f t="shared" si="22"/>
        <v>15600.332549999999</v>
      </c>
      <c r="H998" s="2">
        <f t="shared" si="19"/>
        <v>0.49000000004889444</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48747</v>
      </c>
      <c r="D999" s="1">
        <f>BILANCA!E21</f>
        <v>46545.56</v>
      </c>
      <c r="E999" s="1">
        <v>0</v>
      </c>
      <c r="F999" s="1">
        <v>0</v>
      </c>
      <c r="G999" s="2">
        <f t="shared" si="22"/>
        <v>2269.4099200000001</v>
      </c>
      <c r="H999" s="2">
        <f t="shared" si="19"/>
        <v>0.44000000000232831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16072.51</v>
      </c>
      <c r="D1000" s="1">
        <f>BILANCA!E22</f>
        <v>16072.51</v>
      </c>
      <c r="E1000" s="1">
        <v>0</v>
      </c>
      <c r="F1000" s="1">
        <v>0</v>
      </c>
      <c r="G1000" s="2">
        <f t="shared" si="22"/>
        <v>819.69801000000007</v>
      </c>
      <c r="H1000" s="2">
        <f t="shared" si="19"/>
        <v>0.97999999999956344</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1189003.3400000001</v>
      </c>
      <c r="D1001" s="1">
        <f>BILANCA!E23</f>
        <v>1193076.26</v>
      </c>
      <c r="E1001" s="1">
        <v>0</v>
      </c>
      <c r="F1001" s="1">
        <v>0</v>
      </c>
      <c r="G1001" s="2">
        <f t="shared" si="22"/>
        <v>64352.805479999995</v>
      </c>
      <c r="H1001" s="2">
        <f t="shared" si="19"/>
        <v>0.60000000009313226</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79746.03</v>
      </c>
      <c r="D1002" s="1">
        <f>BILANCA!E24</f>
        <v>144904.53</v>
      </c>
      <c r="E1002" s="1">
        <v>0</v>
      </c>
      <c r="F1002" s="1">
        <v>0</v>
      </c>
      <c r="G1002" s="2">
        <f t="shared" si="22"/>
        <v>7021.5467099999996</v>
      </c>
      <c r="H1002" s="2">
        <f t="shared" si="19"/>
        <v>0.5</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12588.14</v>
      </c>
      <c r="D1004" s="1">
        <f>BILANCA!E26</f>
        <v>12233.96</v>
      </c>
      <c r="E1004" s="1">
        <v>0</v>
      </c>
      <c r="F1004" s="1">
        <v>0</v>
      </c>
      <c r="G1004" s="2">
        <f t="shared" si="22"/>
        <v>778.17725999999993</v>
      </c>
      <c r="H1004" s="2">
        <f t="shared" si="19"/>
        <v>0.18000000000029104</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1309537.71</v>
      </c>
      <c r="D1006" s="1">
        <f>BILANCA!E28</f>
        <v>1440507.59</v>
      </c>
      <c r="E1006" s="1">
        <v>0</v>
      </c>
      <c r="F1006" s="1">
        <v>0</v>
      </c>
      <c r="G1006" s="2">
        <f t="shared" si="22"/>
        <v>96382.716469999999</v>
      </c>
      <c r="H1006" s="2">
        <f t="shared" si="19"/>
        <v>0.69999999995343387</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563.93000000000029</v>
      </c>
      <c r="D1007" s="1">
        <f>BILANCA!E29</f>
        <v>112.77999999999884</v>
      </c>
      <c r="E1007" s="1">
        <v>0</v>
      </c>
      <c r="F1007" s="1">
        <v>0</v>
      </c>
      <c r="G1007" s="2">
        <f t="shared" si="22"/>
        <v>18.947759999999953</v>
      </c>
      <c r="H1007" s="2">
        <f t="shared" si="19"/>
        <v>0.29000000000087311</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40873.47</v>
      </c>
      <c r="D1008" s="1">
        <f>BILANCA!E30</f>
        <v>40873.47</v>
      </c>
      <c r="E1008" s="1">
        <v>0</v>
      </c>
      <c r="F1008" s="1">
        <v>0</v>
      </c>
      <c r="G1008" s="2">
        <f t="shared" si="22"/>
        <v>3065.5102500000003</v>
      </c>
      <c r="H1008" s="2">
        <f t="shared" si="19"/>
        <v>0.94000000000232831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40309.54</v>
      </c>
      <c r="D1012" s="1">
        <f>BILANCA!E34</f>
        <v>40760.69</v>
      </c>
      <c r="E1012" s="1">
        <v>0</v>
      </c>
      <c r="F1012" s="1">
        <v>0</v>
      </c>
      <c r="G1012" s="2">
        <f t="shared" si="22"/>
        <v>3533.0966800000006</v>
      </c>
      <c r="H1012" s="2">
        <f t="shared" si="19"/>
        <v>0.76999999999679858</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61010.52</v>
      </c>
      <c r="D1013" s="1">
        <f>BILANCA!E35</f>
        <v>61010.52</v>
      </c>
      <c r="E1013" s="1">
        <v>0</v>
      </c>
      <c r="F1013" s="1">
        <v>0</v>
      </c>
      <c r="G1013" s="2">
        <f t="shared" si="22"/>
        <v>5490.9467999999997</v>
      </c>
      <c r="H1013" s="2">
        <f t="shared" si="19"/>
        <v>0.96000000000640284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61010.52</v>
      </c>
      <c r="D1014" s="1">
        <f>BILANCA!E36</f>
        <v>61010.52</v>
      </c>
      <c r="E1014" s="1">
        <v>0</v>
      </c>
      <c r="F1014" s="1">
        <v>0</v>
      </c>
      <c r="G1014" s="2">
        <f t="shared" si="22"/>
        <v>5673.9783600000001</v>
      </c>
      <c r="H1014" s="2">
        <f t="shared" si="19"/>
        <v>0.96000000000640284</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16367.039999999994</v>
      </c>
      <c r="D1023" s="1">
        <f>BILANCA!E45</f>
        <v>10638.289999999994</v>
      </c>
      <c r="E1023" s="1">
        <v>0</v>
      </c>
      <c r="F1023" s="1">
        <v>0</v>
      </c>
      <c r="G1023" s="2">
        <f t="shared" si="22"/>
        <v>1505.7447999999993</v>
      </c>
      <c r="H1023" s="2">
        <f t="shared" si="19"/>
        <v>0.32999999998719431</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120416.56</v>
      </c>
      <c r="D1025" s="1">
        <f>BILANCA!E47</f>
        <v>120416.56</v>
      </c>
      <c r="E1025" s="1">
        <v>0</v>
      </c>
      <c r="F1025" s="1">
        <v>0</v>
      </c>
      <c r="G1025" s="2">
        <f t="shared" si="22"/>
        <v>15172.486560000001</v>
      </c>
      <c r="H1025" s="2">
        <f t="shared" si="19"/>
        <v>0.88000000000465661</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104049.52</v>
      </c>
      <c r="D1028" s="1">
        <f>BILANCA!E50</f>
        <v>109778.27</v>
      </c>
      <c r="E1028" s="1">
        <v>0</v>
      </c>
      <c r="F1028" s="1">
        <v>0</v>
      </c>
      <c r="G1028" s="2">
        <f t="shared" si="22"/>
        <v>14562.2727</v>
      </c>
      <c r="H1028" s="2">
        <f t="shared" si="19"/>
        <v>0.75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31369.18</v>
      </c>
      <c r="D1032" s="1">
        <f>BILANCA!E54</f>
        <v>38063.75</v>
      </c>
      <c r="E1032" s="1">
        <v>0</v>
      </c>
      <c r="F1032" s="1">
        <v>0</v>
      </c>
      <c r="G1032" s="2">
        <f t="shared" si="22"/>
        <v>5267.3373200000005</v>
      </c>
      <c r="H1032" s="2">
        <f t="shared" si="19"/>
        <v>0.43000000000029104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31369.18</v>
      </c>
      <c r="D1033" s="1">
        <f>BILANCA!E55</f>
        <v>38063.75</v>
      </c>
      <c r="E1033" s="1">
        <v>0</v>
      </c>
      <c r="F1033" s="1">
        <v>0</v>
      </c>
      <c r="G1033" s="2">
        <f t="shared" si="22"/>
        <v>5374.8339999999998</v>
      </c>
      <c r="H1033" s="2">
        <f t="shared" si="19"/>
        <v>0.43000000000029104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13991.64</v>
      </c>
      <c r="D1041" s="1">
        <f>BILANCA!E63</f>
        <v>13991.64</v>
      </c>
      <c r="E1041" s="1">
        <v>0</v>
      </c>
      <c r="F1041" s="1">
        <v>0</v>
      </c>
      <c r="G1041" s="2">
        <f t="shared" si="22"/>
        <v>2434.5453600000001</v>
      </c>
      <c r="H1041" s="2">
        <f t="shared" si="19"/>
        <v>0.72000000000116415</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13991.64</v>
      </c>
      <c r="D1045" s="1">
        <f>BILANCA!E67</f>
        <v>13991.64</v>
      </c>
      <c r="E1045" s="1">
        <v>0</v>
      </c>
      <c r="F1045" s="1">
        <v>0</v>
      </c>
      <c r="G1045" s="2">
        <f t="shared" si="22"/>
        <v>2602.4450400000001</v>
      </c>
      <c r="H1045" s="2">
        <f t="shared" si="19"/>
        <v>0.72000000000116415</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512612.26000000007</v>
      </c>
      <c r="D1046" s="1">
        <f>BILANCA!E68</f>
        <v>699823.53</v>
      </c>
      <c r="E1046" s="1">
        <v>0</v>
      </c>
      <c r="F1046" s="1">
        <v>0</v>
      </c>
      <c r="G1046" s="2">
        <f t="shared" si="22"/>
        <v>120472.33716</v>
      </c>
      <c r="H1046" s="2">
        <f t="shared" si="19"/>
        <v>0.73000000003958121</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139677.54</v>
      </c>
      <c r="D1047" s="1">
        <f>BILANCA!E69</f>
        <v>193749.28</v>
      </c>
      <c r="E1047" s="1">
        <v>0</v>
      </c>
      <c r="F1047" s="1">
        <v>0</v>
      </c>
      <c r="G1047" s="2">
        <f t="shared" si="22"/>
        <v>33739.270400000001</v>
      </c>
      <c r="H1047" s="2">
        <f t="shared" si="19"/>
        <v>0.73999999999068677</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139677.54</v>
      </c>
      <c r="D1048" s="1">
        <f>BILANCA!E70</f>
        <v>193749.28</v>
      </c>
      <c r="E1048" s="1">
        <v>0</v>
      </c>
      <c r="F1048" s="1">
        <v>0</v>
      </c>
      <c r="G1048" s="2">
        <f t="shared" si="22"/>
        <v>34266.446499999998</v>
      </c>
      <c r="H1048" s="2">
        <f t="shared" si="19"/>
        <v>0.73999999999068677</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139677.54</v>
      </c>
      <c r="D1050" s="1">
        <f>BILANCA!E72</f>
        <v>193749.28</v>
      </c>
      <c r="E1050" s="1">
        <v>0</v>
      </c>
      <c r="F1050" s="1">
        <v>0</v>
      </c>
      <c r="G1050" s="2">
        <f t="shared" si="22"/>
        <v>35320.798699999999</v>
      </c>
      <c r="H1050" s="2">
        <f t="shared" si="19"/>
        <v>0.73999999999068677</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358349.63</v>
      </c>
      <c r="D1056" s="1">
        <f>BILANCA!E78</f>
        <v>469384.56000000006</v>
      </c>
      <c r="E1056" s="1">
        <v>0</v>
      </c>
      <c r="F1056" s="1">
        <v>0</v>
      </c>
      <c r="G1056" s="2">
        <f t="shared" si="22"/>
        <v>94689.668749999997</v>
      </c>
      <c r="H1056" s="2">
        <f t="shared" si="19"/>
        <v>0.80999999993946403</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100000</v>
      </c>
      <c r="D1057" s="1">
        <f>BILANCA!E79</f>
        <v>200000</v>
      </c>
      <c r="E1057" s="1">
        <v>0</v>
      </c>
      <c r="F1057" s="1">
        <v>0</v>
      </c>
      <c r="G1057" s="2">
        <f t="shared" si="22"/>
        <v>37000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100000</v>
      </c>
      <c r="D1058" s="1">
        <f>BILANCA!E80</f>
        <v>200000</v>
      </c>
      <c r="E1058" s="1">
        <v>0</v>
      </c>
      <c r="F1058" s="1">
        <v>0</v>
      </c>
      <c r="G1058" s="2">
        <f t="shared" si="22"/>
        <v>37500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1949.4</v>
      </c>
      <c r="E1060" s="1">
        <v>0</v>
      </c>
      <c r="F1060" s="1">
        <v>0</v>
      </c>
      <c r="G1060" s="2">
        <f t="shared" si="22"/>
        <v>300.20760000000001</v>
      </c>
      <c r="H1060" s="2">
        <f t="shared" si="19"/>
        <v>0.40000000000009095</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2763.96</v>
      </c>
      <c r="D1062" s="1">
        <f>BILANCA!E84</f>
        <v>1745.26</v>
      </c>
      <c r="E1062" s="1">
        <v>0</v>
      </c>
      <c r="F1062" s="1">
        <v>0</v>
      </c>
      <c r="G1062" s="2">
        <f t="shared" si="22"/>
        <v>494.10392000000002</v>
      </c>
      <c r="H1062" s="2">
        <f t="shared" si="19"/>
        <v>0.29999999999995453</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255585.67</v>
      </c>
      <c r="D1064" s="1">
        <f>BILANCA!E86</f>
        <v>265689.90000000002</v>
      </c>
      <c r="E1064" s="1">
        <v>0</v>
      </c>
      <c r="F1064" s="1">
        <v>0</v>
      </c>
      <c r="G1064" s="2">
        <f t="shared" si="22"/>
        <v>63744.20307000001</v>
      </c>
      <c r="H1064" s="2">
        <f t="shared" si="19"/>
        <v>0.42999999996391125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14585.09</v>
      </c>
      <c r="D1124" s="1">
        <f>BILANCA!E146</f>
        <v>36689.69</v>
      </c>
      <c r="E1124" s="1">
        <v>0</v>
      </c>
      <c r="F1124" s="1">
        <v>0</v>
      </c>
      <c r="G1124" s="2">
        <f t="shared" si="22"/>
        <v>12402.99027</v>
      </c>
      <c r="H1124" s="2">
        <f t="shared" si="23"/>
        <v>0.39999999999781721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66.36</v>
      </c>
      <c r="D1136" s="1">
        <f>BILANCA!E158</f>
        <v>3087.5</v>
      </c>
      <c r="E1136" s="1">
        <v>0</v>
      </c>
      <c r="F1136" s="1">
        <v>0</v>
      </c>
      <c r="G1136" s="2">
        <f t="shared" si="22"/>
        <v>954.92808000000002</v>
      </c>
      <c r="H1136" s="2">
        <f t="shared" si="23"/>
        <v>0.85999999999999943</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14518.73</v>
      </c>
      <c r="D1138" s="1">
        <f>BILANCA!E160</f>
        <v>33602.19</v>
      </c>
      <c r="E1138" s="1">
        <v>0</v>
      </c>
      <c r="F1138" s="1">
        <v>0</v>
      </c>
      <c r="G1138" s="2">
        <f t="shared" si="22"/>
        <v>12667.082050000001</v>
      </c>
      <c r="H1138" s="2">
        <f t="shared" si="23"/>
        <v>0.46000000000276486</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2963600.4000000004</v>
      </c>
      <c r="D1152" s="1">
        <f>BILANCA!E175</f>
        <v>3036498.0100000002</v>
      </c>
      <c r="E1152" s="1">
        <v>0</v>
      </c>
      <c r="F1152" s="1">
        <v>0</v>
      </c>
      <c r="G1152" s="2">
        <f t="shared" si="22"/>
        <v>1527184.7949800002</v>
      </c>
      <c r="H1152" s="2">
        <f t="shared" si="23"/>
        <v>0.4100000006146729</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245933.59999999998</v>
      </c>
      <c r="D1153" s="1">
        <f>BILANCA!E176</f>
        <v>269512.10000000003</v>
      </c>
      <c r="E1153" s="1">
        <v>0</v>
      </c>
      <c r="F1153" s="1">
        <v>0</v>
      </c>
      <c r="G1153" s="2">
        <f t="shared" si="22"/>
        <v>133442.826</v>
      </c>
      <c r="H1153" s="2">
        <f t="shared" si="23"/>
        <v>0.50000000005820766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245933.59999999998</v>
      </c>
      <c r="D1154" s="1">
        <f>BILANCA!E177</f>
        <v>269512.10000000003</v>
      </c>
      <c r="E1154" s="1">
        <v>0</v>
      </c>
      <c r="F1154" s="1">
        <v>0</v>
      </c>
      <c r="G1154" s="2">
        <f t="shared" si="22"/>
        <v>134227.7838</v>
      </c>
      <c r="H1154" s="2">
        <f t="shared" si="23"/>
        <v>0.50000000005820766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161388.04999999999</v>
      </c>
      <c r="D1155" s="1">
        <f>BILANCA!E178</f>
        <v>198582.28</v>
      </c>
      <c r="E1155" s="1">
        <v>0</v>
      </c>
      <c r="F1155" s="1">
        <v>0</v>
      </c>
      <c r="G1155" s="2">
        <f t="shared" si="22"/>
        <v>96071.048919999987</v>
      </c>
      <c r="H1155" s="2">
        <f t="shared" si="23"/>
        <v>0.32999999998719431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31479.91</v>
      </c>
      <c r="D1156" s="1">
        <f>BILANCA!E179</f>
        <v>27559.66</v>
      </c>
      <c r="E1156" s="1">
        <v>0</v>
      </c>
      <c r="F1156" s="1">
        <v>0</v>
      </c>
      <c r="G1156" s="2">
        <f t="shared" si="22"/>
        <v>14981.666789999999</v>
      </c>
      <c r="H1156" s="2">
        <f t="shared" si="23"/>
        <v>0.43000000000029104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94.5</v>
      </c>
      <c r="D1157" s="1">
        <f>BILANCA!E180</f>
        <v>87.39</v>
      </c>
      <c r="E1157" s="1">
        <v>0</v>
      </c>
      <c r="F1157" s="1">
        <v>0</v>
      </c>
      <c r="G1157" s="2">
        <f t="shared" si="22"/>
        <v>46.85472</v>
      </c>
      <c r="H1157" s="2">
        <f t="shared" si="23"/>
        <v>0.89000000000000057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94.5</v>
      </c>
      <c r="D1160" s="1">
        <f>BILANCA!E183</f>
        <v>87.39</v>
      </c>
      <c r="E1160" s="1">
        <v>0</v>
      </c>
      <c r="F1160" s="1">
        <v>0</v>
      </c>
      <c r="G1160" s="2">
        <f t="shared" si="22"/>
        <v>47.662559999999999</v>
      </c>
      <c r="H1160" s="2">
        <f t="shared" si="23"/>
        <v>0.89000000000000057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7028</v>
      </c>
      <c r="D1161" s="1">
        <f>BILANCA!E184</f>
        <v>0</v>
      </c>
      <c r="E1161" s="1">
        <v>0</v>
      </c>
      <c r="F1161" s="1">
        <v>0</v>
      </c>
      <c r="G1161" s="2">
        <f t="shared" si="22"/>
        <v>1250.9839999999999</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45943.14</v>
      </c>
      <c r="D1165" s="1">
        <f>BILANCA!E188</f>
        <v>43282.77</v>
      </c>
      <c r="E1165" s="1">
        <v>0</v>
      </c>
      <c r="F1165" s="1">
        <v>0</v>
      </c>
      <c r="G1165" s="2">
        <f t="shared" si="22"/>
        <v>24116.579760000001</v>
      </c>
      <c r="H1165" s="2">
        <f t="shared" si="23"/>
        <v>0.37000000000261934</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2717666.8000000003</v>
      </c>
      <c r="D1214" s="1">
        <f>BILANCA!E237</f>
        <v>2766985.91</v>
      </c>
      <c r="E1214" s="1">
        <v>0</v>
      </c>
      <c r="F1214" s="1">
        <v>0</v>
      </c>
      <c r="G1214" s="2">
        <f t="shared" si="22"/>
        <v>1906128.5212200002</v>
      </c>
      <c r="H1214" s="2">
        <f t="shared" si="23"/>
        <v>0.28999999957159162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2437072.89</v>
      </c>
      <c r="D1215" s="1">
        <f>BILANCA!E238</f>
        <v>2322759.23</v>
      </c>
      <c r="E1215" s="1">
        <v>0</v>
      </c>
      <c r="F1215" s="1">
        <v>0</v>
      </c>
      <c r="G1215" s="2">
        <f t="shared" si="22"/>
        <v>1643161.1932000001</v>
      </c>
      <c r="H1215" s="2">
        <f t="shared" si="23"/>
        <v>0.33999999985098839</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2437072.89</v>
      </c>
      <c r="D1216" s="1">
        <f>BILANCA!E239</f>
        <v>2322759.23</v>
      </c>
      <c r="E1216" s="1">
        <v>0</v>
      </c>
      <c r="F1216" s="1">
        <v>0</v>
      </c>
      <c r="G1216" s="2">
        <f t="shared" si="22"/>
        <v>1650243.78455</v>
      </c>
      <c r="H1216" s="2">
        <f t="shared" si="23"/>
        <v>0.33999999985098839</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879630.34</v>
      </c>
      <c r="D1217" s="1">
        <f>BILANCA!E240</f>
        <v>757023.04</v>
      </c>
      <c r="E1217" s="1">
        <v>0</v>
      </c>
      <c r="F1217" s="1">
        <v>0</v>
      </c>
      <c r="G1217" s="2">
        <f t="shared" si="22"/>
        <v>560120.28228000004</v>
      </c>
      <c r="H1217" s="2">
        <f t="shared" si="23"/>
        <v>0.38000000000465661</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1557442.55</v>
      </c>
      <c r="D1218" s="1">
        <f>BILANCA!E241</f>
        <v>1565736.19</v>
      </c>
      <c r="E1218" s="1">
        <v>0</v>
      </c>
      <c r="F1218" s="1">
        <v>0</v>
      </c>
      <c r="G1218" s="2">
        <f t="shared" si="22"/>
        <v>1101895.0085499999</v>
      </c>
      <c r="H1218" s="2">
        <f t="shared" si="23"/>
        <v>0.63999999989755452</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-17281.09</v>
      </c>
      <c r="D1222" s="1">
        <f>BILANCA!E245</f>
        <v>111452.22</v>
      </c>
      <c r="E1222" s="1">
        <v>0</v>
      </c>
      <c r="F1222" s="1">
        <v>0</v>
      </c>
      <c r="G1222" s="2">
        <f t="shared" si="22"/>
        <v>49143.980649999998</v>
      </c>
      <c r="H1222" s="2">
        <f t="shared" si="23"/>
        <v>0.31000000000130967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111452.22</v>
      </c>
      <c r="E1223" s="1">
        <v>0</v>
      </c>
      <c r="F1223" s="1">
        <v>0</v>
      </c>
      <c r="G1223" s="2">
        <f t="shared" si="22"/>
        <v>53497.065600000002</v>
      </c>
      <c r="H1223" s="2">
        <f t="shared" si="23"/>
        <v>0.22000000000116415</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111452.22</v>
      </c>
      <c r="E1224" s="1">
        <v>0</v>
      </c>
      <c r="F1224" s="1">
        <v>0</v>
      </c>
      <c r="G1224" s="2">
        <f t="shared" si="22"/>
        <v>53719.97004</v>
      </c>
      <c r="H1224" s="2">
        <f t="shared" si="23"/>
        <v>0.22000000000116415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17281.09</v>
      </c>
      <c r="D1227" s="1">
        <f>BILANCA!E250</f>
        <v>0</v>
      </c>
      <c r="E1227" s="1">
        <v>0</v>
      </c>
      <c r="F1227" s="1">
        <v>0</v>
      </c>
      <c r="G1227" s="2">
        <f t="shared" si="22"/>
        <v>4216.5859600000003</v>
      </c>
      <c r="H1227" s="2">
        <f t="shared" si="23"/>
        <v>9.0000000000145519E-2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17281.09</v>
      </c>
      <c r="D1228" s="1">
        <f>BILANCA!E251</f>
        <v>0</v>
      </c>
      <c r="E1228" s="1">
        <v>0</v>
      </c>
      <c r="F1228" s="1">
        <v>0</v>
      </c>
      <c r="G1228" s="2">
        <f t="shared" si="22"/>
        <v>4233.8670499999998</v>
      </c>
      <c r="H1228" s="2">
        <f t="shared" si="23"/>
        <v>9.0000000000145519E-2</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255547.13</v>
      </c>
      <c r="D1232" s="1">
        <f>BILANCA!E255</f>
        <v>292888.69</v>
      </c>
      <c r="E1232" s="1">
        <v>0</v>
      </c>
      <c r="F1232" s="1">
        <v>0</v>
      </c>
      <c r="G1232" s="2">
        <f t="shared" si="22"/>
        <v>209489.80299</v>
      </c>
      <c r="H1232" s="2">
        <f t="shared" si="23"/>
        <v>0.44000000000232831</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42327.87</v>
      </c>
      <c r="D1234" s="1">
        <f>BILANCA!E257</f>
        <v>39885.769999999997</v>
      </c>
      <c r="E1234" s="1">
        <v>0</v>
      </c>
      <c r="F1234" s="1">
        <v>0</v>
      </c>
      <c r="G1234" s="2">
        <f t="shared" si="22"/>
        <v>30646.95191</v>
      </c>
      <c r="H1234" s="2">
        <f t="shared" si="23"/>
        <v>0.36000000000058208</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154181.07</v>
      </c>
      <c r="D1236" s="1">
        <f>BILANCA!E259</f>
        <v>154181.07</v>
      </c>
      <c r="E1236" s="1">
        <v>0</v>
      </c>
      <c r="F1236" s="1">
        <v>0</v>
      </c>
      <c r="G1236" s="2">
        <f t="shared" si="22"/>
        <v>117023.43213000002</v>
      </c>
      <c r="H1236" s="2">
        <f t="shared" si="23"/>
        <v>0.14000000001396984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154181.07</v>
      </c>
      <c r="D1237" s="1">
        <f>BILANCA!E260</f>
        <v>154181.07</v>
      </c>
      <c r="E1237" s="1">
        <v>0</v>
      </c>
      <c r="F1237" s="1">
        <v>0</v>
      </c>
      <c r="G1237" s="2">
        <f t="shared" si="22"/>
        <v>117485.97534</v>
      </c>
      <c r="H1237" s="2">
        <f t="shared" si="23"/>
        <v>0.14000000001396984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5110.37</v>
      </c>
      <c r="D1240" s="1">
        <f>BILANCA!E264</f>
        <v>30220.94</v>
      </c>
      <c r="E1240" s="1">
        <v>0</v>
      </c>
      <c r="F1240" s="1">
        <v>0</v>
      </c>
      <c r="G1240" s="2">
        <f t="shared" si="22"/>
        <v>16846.928250000001</v>
      </c>
      <c r="H1240" s="2">
        <f t="shared" si="23"/>
        <v>0.43000000000120053</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9474.7199999999993</v>
      </c>
      <c r="D1241" s="1">
        <f>BILANCA!E265</f>
        <v>6468.75</v>
      </c>
      <c r="E1241" s="1">
        <v>0</v>
      </c>
      <c r="F1241" s="1">
        <v>0</v>
      </c>
      <c r="G1241" s="2">
        <f t="shared" si="22"/>
        <v>5782.3527599999998</v>
      </c>
      <c r="H1241" s="2">
        <f t="shared" si="23"/>
        <v>0.53000000000065484</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9367.48</v>
      </c>
      <c r="D1244" s="1">
        <f>BILANCA!E268</f>
        <v>3896.51</v>
      </c>
      <c r="E1244" s="1">
        <v>0</v>
      </c>
      <c r="F1244" s="1">
        <v>0</v>
      </c>
      <c r="G1244" s="2">
        <f t="shared" si="24"/>
        <v>4478.8905000000004</v>
      </c>
      <c r="H1244" s="2">
        <f t="shared" si="23"/>
        <v>0.96999999999934516</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215</v>
      </c>
      <c r="D1245" s="1">
        <f>BILANCA!E269</f>
        <v>380.16</v>
      </c>
      <c r="E1245" s="1">
        <v>0</v>
      </c>
      <c r="F1245" s="1">
        <v>0</v>
      </c>
      <c r="G1245" s="2">
        <f t="shared" si="24"/>
        <v>255.53384000000003</v>
      </c>
      <c r="H1245" s="2">
        <f t="shared" si="23"/>
        <v>0.16000000000002501</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246003.19</v>
      </c>
      <c r="D1247" s="1">
        <f>BILANCA!E271</f>
        <v>261413.23</v>
      </c>
      <c r="E1247" s="1">
        <v>0</v>
      </c>
      <c r="F1247" s="1">
        <v>0</v>
      </c>
      <c r="G1247" s="2">
        <f t="shared" si="24"/>
        <v>202971.0276</v>
      </c>
      <c r="H1247" s="2">
        <f t="shared" si="23"/>
        <v>0.42000000001280569</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9052.73</v>
      </c>
      <c r="D1263" s="1">
        <f>BILANCA!E287</f>
        <v>1622.73</v>
      </c>
      <c r="E1263" s="1">
        <v>0</v>
      </c>
      <c r="F1263" s="1">
        <v>0</v>
      </c>
      <c r="G1263" s="2">
        <f t="shared" si="24"/>
        <v>3443.4931999999999</v>
      </c>
      <c r="H1263" s="2">
        <f t="shared" si="23"/>
        <v>0.54000000000041837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236880.87</v>
      </c>
      <c r="D1264" s="1">
        <f>BILANCA!E288</f>
        <v>267889.37</v>
      </c>
      <c r="E1264" s="1">
        <v>0</v>
      </c>
      <c r="F1264" s="1">
        <v>0</v>
      </c>
      <c r="G1264" s="2">
        <f t="shared" si="24"/>
        <v>217117.35041000001</v>
      </c>
      <c r="H1264" s="2">
        <f t="shared" si="23"/>
        <v>0.5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3923.51</v>
      </c>
      <c r="D1273" s="1">
        <f>BILANCA!E297</f>
        <v>3923.51</v>
      </c>
      <c r="E1273" s="1">
        <v>0</v>
      </c>
      <c r="F1273" s="1">
        <v>0</v>
      </c>
      <c r="G1273" s="2">
        <f t="shared" si="24"/>
        <v>3413.4537</v>
      </c>
      <c r="H1273" s="2">
        <f t="shared" si="23"/>
        <v>0.97999999999956344</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37565.949999999997</v>
      </c>
      <c r="D1274" s="1">
        <f>BILANCA!E298</f>
        <v>33064.269999999997</v>
      </c>
      <c r="E1274" s="1">
        <v>0</v>
      </c>
      <c r="F1274" s="1">
        <v>0</v>
      </c>
      <c r="G1274" s="2">
        <f t="shared" si="24"/>
        <v>30175.096589999994</v>
      </c>
      <c r="H1274" s="2">
        <f t="shared" si="23"/>
        <v>0.31999999999970896</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2814037.26</v>
      </c>
      <c r="D1408" s="1">
        <f>'RAS-funkcijski'!E114</f>
        <v>2889124.24</v>
      </c>
      <c r="E1408" s="1">
        <v>0</v>
      </c>
      <c r="F1408" s="1">
        <v>0</v>
      </c>
      <c r="G1408" s="2">
        <f t="shared" si="24"/>
        <v>945151.43140000012</v>
      </c>
      <c r="H1408" s="2">
        <f t="shared" si="27"/>
        <v>0.5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2814037.26</v>
      </c>
      <c r="D1416" s="1">
        <f>'RAS-funkcijski'!E122</f>
        <v>2889124.24</v>
      </c>
      <c r="E1416" s="1">
        <v>0</v>
      </c>
      <c r="F1416" s="1">
        <v>0</v>
      </c>
      <c r="G1416" s="2">
        <f t="shared" si="24"/>
        <v>1013889.7173200001</v>
      </c>
      <c r="H1416" s="2">
        <f t="shared" si="27"/>
        <v>0.5</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1688422.36</v>
      </c>
      <c r="D1417" s="1">
        <f>'RAS-funkcijski'!E123</f>
        <v>1733474.54</v>
      </c>
      <c r="E1417" s="1">
        <v>0</v>
      </c>
      <c r="F1417" s="1">
        <v>0</v>
      </c>
      <c r="G1417" s="2">
        <f t="shared" si="24"/>
        <v>613489.20136000006</v>
      </c>
      <c r="H1417" s="2">
        <f t="shared" si="27"/>
        <v>0.82000000006519258</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1125614.8999999999</v>
      </c>
      <c r="D1418" s="1">
        <f>'RAS-funkcijski'!E124</f>
        <v>1155649.7</v>
      </c>
      <c r="E1418" s="1">
        <v>0</v>
      </c>
      <c r="F1418" s="1">
        <v>0</v>
      </c>
      <c r="G1418" s="2">
        <f t="shared" si="24"/>
        <v>412429.7159999999</v>
      </c>
      <c r="H1418" s="2">
        <f t="shared" si="27"/>
        <v>0.40000000013969839</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2814037.26</v>
      </c>
      <c r="D1435" s="13">
        <f>'RAS-funkcijski'!E141</f>
        <v>2889124.24</v>
      </c>
      <c r="E1435" s="13">
        <v>0</v>
      </c>
      <c r="F1435" s="13">
        <v>0</v>
      </c>
      <c r="G1435" s="14">
        <f t="shared" si="24"/>
        <v>1177143.1463800003</v>
      </c>
      <c r="H1435" s="14">
        <f t="shared" si="27"/>
        <v>0.5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9713.74</v>
      </c>
      <c r="E1436" s="6">
        <v>0</v>
      </c>
      <c r="F1436" s="6">
        <v>0</v>
      </c>
      <c r="G1436" s="7">
        <f t="shared" si="24"/>
        <v>19.427479999999999</v>
      </c>
      <c r="H1436" s="7">
        <f t="shared" si="27"/>
        <v>0.26000000000021828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9713.74</v>
      </c>
      <c r="E1453" s="1">
        <v>0</v>
      </c>
      <c r="F1453" s="1">
        <v>0</v>
      </c>
      <c r="G1453" s="2">
        <f t="shared" si="24"/>
        <v>349.69463999999999</v>
      </c>
      <c r="H1453" s="2">
        <f t="shared" si="27"/>
        <v>0.26000000000021828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9713.74</v>
      </c>
      <c r="E1454" s="1">
        <v>0</v>
      </c>
      <c r="F1454" s="1">
        <v>0</v>
      </c>
      <c r="G1454" s="2">
        <f t="shared" si="24"/>
        <v>369.12212</v>
      </c>
      <c r="H1454" s="2">
        <f t="shared" si="27"/>
        <v>0.26000000000021828</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8293.64</v>
      </c>
      <c r="E1456" s="1">
        <v>0</v>
      </c>
      <c r="F1456" s="1">
        <v>0</v>
      </c>
      <c r="G1456" s="2">
        <f t="shared" si="24"/>
        <v>348.33287999999999</v>
      </c>
      <c r="H1456" s="2">
        <f t="shared" si="27"/>
        <v>0.36000000000058208</v>
      </c>
      <c r="I1456" s="10">
        <f t="shared" si="30"/>
        <v>125.39983680020275</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1420.1</v>
      </c>
      <c r="E1458" s="1">
        <v>0</v>
      </c>
      <c r="F1458" s="1">
        <v>0</v>
      </c>
      <c r="G1458" s="2">
        <f t="shared" si="24"/>
        <v>65.32459999999999</v>
      </c>
      <c r="H1458" s="2">
        <f t="shared" si="27"/>
        <v>9.9999999999909051E-2</v>
      </c>
      <c r="I1458" s="10">
        <f t="shared" si="30"/>
        <v>6.5324599999940576</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245933.6</v>
      </c>
      <c r="D1480" s="6"/>
      <c r="E1480" s="6">
        <v>0</v>
      </c>
      <c r="F1480" s="6">
        <v>0</v>
      </c>
      <c r="G1480" s="7">
        <f t="shared" ref="G1480:G1580" si="34">B1480/1000*C1480</f>
        <v>245.93360000000001</v>
      </c>
      <c r="H1480" s="7">
        <f t="shared" ref="H1480:H1580" si="35">ABS(C1480-ROUND(C1480,0))</f>
        <v>0.39999999999417923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2916964.94</v>
      </c>
      <c r="D1481" s="1">
        <v>0</v>
      </c>
      <c r="E1481" s="1">
        <v>0</v>
      </c>
      <c r="F1481" s="1">
        <v>0</v>
      </c>
      <c r="G1481" s="2">
        <f t="shared" si="34"/>
        <v>5833.9298799999997</v>
      </c>
      <c r="H1481" s="2">
        <f t="shared" si="35"/>
        <v>6.0000000055879354E-2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2825924.6</v>
      </c>
      <c r="D1483" s="1">
        <v>0</v>
      </c>
      <c r="E1483" s="1">
        <v>0</v>
      </c>
      <c r="F1483" s="1">
        <v>0</v>
      </c>
      <c r="G1483" s="2">
        <f t="shared" si="34"/>
        <v>11303.698400000001</v>
      </c>
      <c r="H1483" s="2">
        <f t="shared" si="35"/>
        <v>0.39999999990686774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2353742.56</v>
      </c>
      <c r="D1484" s="1">
        <v>0</v>
      </c>
      <c r="E1484" s="1">
        <v>0</v>
      </c>
      <c r="F1484" s="1">
        <v>0</v>
      </c>
      <c r="G1484" s="2">
        <f t="shared" si="34"/>
        <v>11768.712800000001</v>
      </c>
      <c r="H1484" s="2">
        <f t="shared" si="35"/>
        <v>0.43999999994412065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397735.11</v>
      </c>
      <c r="D1485" s="1">
        <v>0</v>
      </c>
      <c r="E1485" s="1">
        <v>0</v>
      </c>
      <c r="F1485" s="1">
        <v>0</v>
      </c>
      <c r="G1485" s="2">
        <f t="shared" si="34"/>
        <v>2386.41066</v>
      </c>
      <c r="H1485" s="2">
        <f t="shared" si="35"/>
        <v>0.10999999998603016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1517.64</v>
      </c>
      <c r="D1486" s="1">
        <v>0</v>
      </c>
      <c r="E1486" s="1">
        <v>0</v>
      </c>
      <c r="F1486" s="1">
        <v>0</v>
      </c>
      <c r="G1486" s="2">
        <f t="shared" si="34"/>
        <v>10.623480000000001</v>
      </c>
      <c r="H1486" s="2">
        <f t="shared" si="35"/>
        <v>0.35999999999989996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21214</v>
      </c>
      <c r="D1487" s="1">
        <v>0</v>
      </c>
      <c r="E1487" s="1">
        <v>0</v>
      </c>
      <c r="F1487" s="1">
        <v>0</v>
      </c>
      <c r="G1487" s="2">
        <f t="shared" si="34"/>
        <v>169.71200000000002</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51715.29</v>
      </c>
      <c r="D1491" s="1">
        <v>0</v>
      </c>
      <c r="E1491" s="1">
        <v>0</v>
      </c>
      <c r="F1491" s="1">
        <v>0</v>
      </c>
      <c r="G1491" s="2">
        <f t="shared" si="34"/>
        <v>620.58348000000001</v>
      </c>
      <c r="H1491" s="2">
        <f t="shared" si="35"/>
        <v>0.29000000000087311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91040.34</v>
      </c>
      <c r="D1492" s="1">
        <v>0</v>
      </c>
      <c r="E1492" s="1">
        <v>0</v>
      </c>
      <c r="F1492" s="1">
        <v>0</v>
      </c>
      <c r="G1492" s="2">
        <f t="shared" si="34"/>
        <v>1183.52442</v>
      </c>
      <c r="H1492" s="2">
        <f t="shared" si="35"/>
        <v>0.33999999999650754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2893386.44</v>
      </c>
      <c r="D1499" s="1">
        <v>0</v>
      </c>
      <c r="E1499" s="1">
        <v>0</v>
      </c>
      <c r="F1499" s="1">
        <v>0</v>
      </c>
      <c r="G1499" s="2">
        <f t="shared" si="34"/>
        <v>57867.728799999997</v>
      </c>
      <c r="H1499" s="2">
        <f t="shared" si="35"/>
        <v>0.43999999994412065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2802346.1</v>
      </c>
      <c r="D1501" s="1">
        <v>0</v>
      </c>
      <c r="E1501" s="1">
        <v>0</v>
      </c>
      <c r="F1501" s="1">
        <v>0</v>
      </c>
      <c r="G1501" s="2">
        <f t="shared" si="34"/>
        <v>61651.614199999996</v>
      </c>
      <c r="H1501" s="2">
        <f t="shared" si="35"/>
        <v>0.10000000009313226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2316548.33</v>
      </c>
      <c r="D1502" s="1">
        <v>0</v>
      </c>
      <c r="E1502" s="1">
        <v>0</v>
      </c>
      <c r="F1502" s="1">
        <v>0</v>
      </c>
      <c r="G1502" s="2">
        <f t="shared" si="34"/>
        <v>53280.61159</v>
      </c>
      <c r="H1502" s="2">
        <f t="shared" si="35"/>
        <v>0.33000000007450581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401655.36</v>
      </c>
      <c r="D1503" s="1">
        <v>0</v>
      </c>
      <c r="E1503" s="1">
        <v>0</v>
      </c>
      <c r="F1503" s="1">
        <v>0</v>
      </c>
      <c r="G1503" s="2">
        <f t="shared" si="34"/>
        <v>9639.7286399999994</v>
      </c>
      <c r="H1503" s="2">
        <f t="shared" si="35"/>
        <v>0.35999999998603016</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1524.75</v>
      </c>
      <c r="D1504" s="1">
        <v>0</v>
      </c>
      <c r="E1504" s="1">
        <v>0</v>
      </c>
      <c r="F1504" s="1">
        <v>0</v>
      </c>
      <c r="G1504" s="2">
        <f t="shared" si="34"/>
        <v>38.118749999999999</v>
      </c>
      <c r="H1504" s="2">
        <f t="shared" si="35"/>
        <v>0.25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28242</v>
      </c>
      <c r="D1505" s="1">
        <v>0</v>
      </c>
      <c r="E1505" s="1">
        <v>0</v>
      </c>
      <c r="F1505" s="1">
        <v>0</v>
      </c>
      <c r="G1505" s="2">
        <f t="shared" si="34"/>
        <v>734.29199999999992</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54375.66</v>
      </c>
      <c r="D1509" s="1">
        <v>0</v>
      </c>
      <c r="E1509" s="1">
        <v>0</v>
      </c>
      <c r="F1509" s="1">
        <v>0</v>
      </c>
      <c r="G1509" s="2">
        <f t="shared" si="34"/>
        <v>1631.2698</v>
      </c>
      <c r="H1509" s="2">
        <f t="shared" si="35"/>
        <v>0.33999999999650754</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91040.34</v>
      </c>
      <c r="D1510" s="1">
        <v>0</v>
      </c>
      <c r="E1510" s="1">
        <v>0</v>
      </c>
      <c r="F1510" s="1">
        <v>0</v>
      </c>
      <c r="G1510" s="2">
        <f t="shared" si="34"/>
        <v>2822.25054</v>
      </c>
      <c r="H1510" s="2">
        <f t="shared" si="35"/>
        <v>0.33999999999650754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269512.10000000009</v>
      </c>
      <c r="D1517" s="1">
        <v>0</v>
      </c>
      <c r="E1517" s="1">
        <v>0</v>
      </c>
      <c r="F1517" s="1">
        <v>0</v>
      </c>
      <c r="G1517" s="2">
        <f t="shared" si="34"/>
        <v>10241.459800000004</v>
      </c>
      <c r="H1517" s="2">
        <f t="shared" si="35"/>
        <v>0.10000000009313226</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1622.73</v>
      </c>
      <c r="D1518" s="1">
        <v>0</v>
      </c>
      <c r="E1518" s="1">
        <v>0</v>
      </c>
      <c r="F1518" s="1">
        <v>0</v>
      </c>
      <c r="G1518" s="2">
        <f t="shared" si="34"/>
        <v>63.286470000000001</v>
      </c>
      <c r="H1518" s="2">
        <f t="shared" si="35"/>
        <v>0.26999999999998181</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1622.73</v>
      </c>
      <c r="D1524" s="1">
        <v>0</v>
      </c>
      <c r="E1524" s="1">
        <v>0</v>
      </c>
      <c r="F1524" s="1">
        <v>0</v>
      </c>
      <c r="G1524" s="2">
        <f t="shared" si="34"/>
        <v>73.022849999999991</v>
      </c>
      <c r="H1524" s="2">
        <f t="shared" si="35"/>
        <v>0.26999999999998181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1622.73</v>
      </c>
      <c r="D1530" s="1">
        <v>0</v>
      </c>
      <c r="E1530" s="1">
        <v>0</v>
      </c>
      <c r="F1530" s="1">
        <v>0</v>
      </c>
      <c r="G1530" s="2">
        <f t="shared" si="34"/>
        <v>82.759230000000002</v>
      </c>
      <c r="H1530" s="2">
        <f t="shared" si="35"/>
        <v>0.26999999999998181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1160.5</v>
      </c>
      <c r="D1531" s="1">
        <v>0</v>
      </c>
      <c r="E1531" s="1">
        <v>0</v>
      </c>
      <c r="F1531" s="1">
        <v>0</v>
      </c>
      <c r="G1531" s="2">
        <f t="shared" si="34"/>
        <v>60.345999999999997</v>
      </c>
      <c r="H1531" s="2">
        <f t="shared" si="35"/>
        <v>0.5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462.23</v>
      </c>
      <c r="D1534" s="1">
        <v>0</v>
      </c>
      <c r="E1534" s="1">
        <v>0</v>
      </c>
      <c r="F1534" s="1">
        <v>0</v>
      </c>
      <c r="G1534" s="2">
        <f t="shared" si="34"/>
        <v>25.422650000000001</v>
      </c>
      <c r="H1534" s="2">
        <f t="shared" si="35"/>
        <v>0.23000000000001819</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267889.37</v>
      </c>
      <c r="D1576" s="1">
        <v>0</v>
      </c>
      <c r="E1576" s="1">
        <v>0</v>
      </c>
      <c r="F1576" s="1">
        <v>0</v>
      </c>
      <c r="G1576" s="2">
        <f t="shared" si="34"/>
        <v>25985.268889999999</v>
      </c>
      <c r="H1576" s="2">
        <f t="shared" si="35"/>
        <v>0.36999999999534339</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267889.37</v>
      </c>
      <c r="D1578" s="1">
        <v>0</v>
      </c>
      <c r="E1578" s="1">
        <v>0</v>
      </c>
      <c r="F1578" s="1">
        <v>0</v>
      </c>
      <c r="G1578" s="2">
        <f t="shared" si="34"/>
        <v>26521.047630000001</v>
      </c>
      <c r="H1578" s="2">
        <f t="shared" si="35"/>
        <v>0.36999999999534339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2102</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2873713.7199999997</v>
      </c>
      <c r="I16" s="170">
        <f>'PR-RAS'!E6</f>
        <v>3017857.55</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2689533.7300000004</v>
      </c>
      <c r="I17" s="170">
        <f>'PR-RAS'!E151</f>
        <v>2802560.82</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111452.22000000006</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17281.090000000506</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2450988.1400000011</v>
      </c>
      <c r="I20" s="173">
        <f>BILANCA!E7</f>
        <v>2336674.4800000004</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512612.26000000007</v>
      </c>
      <c r="I21" s="175">
        <f>BILANCA!E68</f>
        <v>699823.53</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245933.59999999998</v>
      </c>
      <c r="I22" s="175">
        <f>BILANCA!E176</f>
        <v>269512.10000000003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2717666.8000000003</v>
      </c>
      <c r="I23" s="177">
        <f>BILANCA!E237</f>
        <v>2766985.91</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2814037.26</v>
      </c>
      <c r="I27" s="175">
        <f>'RAS-funkcijski'!E114</f>
        <v>2889124.24</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2814037.26</v>
      </c>
      <c r="I28" s="179">
        <f>'RAS-funkcijski'!E141</f>
        <v>2889124.24</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9713.74</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9713.74</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245933.6</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269512.10000000009</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1622.73</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267889.37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442" zoomScaleNormal="100" workbookViewId="0">
      <selection activeCell="D644" sqref="D64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2873713.7199999997</v>
      </c>
      <c r="E6" s="51">
        <f>E7+E44+E50+E82+E106+E124+E133+E139</f>
        <v>3017857.55</v>
      </c>
      <c r="F6" s="52">
        <f t="shared" ref="F6:F131" si="0">IF(D6&lt;&gt;0,IF(E6/D6&gt;=100,"&gt;&gt;100",E6/D6*100),"-")</f>
        <v>105.01594257621458</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628845.61</v>
      </c>
      <c r="E50" s="51">
        <f>E51+E54+E59+E62+E65+E68+E71+E74+E77</f>
        <v>293735.77999999997</v>
      </c>
      <c r="F50" s="52">
        <f t="shared" si="0"/>
        <v>46.710317338464044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438746.91</v>
      </c>
      <c r="E54" s="51">
        <f t="shared" si="11"/>
        <v>203643.46</v>
      </c>
      <c r="F54" s="52">
        <f t="shared" si="0"/>
        <v>46.414790704736816</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438746.91</v>
      </c>
      <c r="E57" s="242">
        <v>203643.46</v>
      </c>
      <c r="F57" s="52">
        <f t="shared" si="0"/>
        <v>46.414790704736816</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7300</v>
      </c>
      <c r="E59" s="51">
        <f t="shared" si="12"/>
        <v>3000</v>
      </c>
      <c r="F59" s="52">
        <f t="shared" si="0"/>
        <v>41.095890410958901</v>
      </c>
    </row>
    <row r="60" spans="1:6" ht="24" x14ac:dyDescent="0.2">
      <c r="A60" s="53">
        <v>6331</v>
      </c>
      <c r="B60" s="86" t="s">
        <v>166</v>
      </c>
      <c r="C60" s="50" t="s">
        <v>167</v>
      </c>
      <c r="D60" s="242">
        <v>7300</v>
      </c>
      <c r="E60" s="242">
        <v>3000</v>
      </c>
      <c r="F60" s="52">
        <f t="shared" si="0"/>
        <v>41.095890410958901</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8034.08</v>
      </c>
      <c r="F62" s="52" t="str">
        <f t="shared" si="0"/>
        <v>-</v>
      </c>
    </row>
    <row r="63" spans="1:6" ht="12.75" customHeight="1" x14ac:dyDescent="0.2">
      <c r="A63" s="53">
        <v>6341</v>
      </c>
      <c r="B63" s="85" t="s">
        <v>172</v>
      </c>
      <c r="C63" s="50" t="s">
        <v>173</v>
      </c>
      <c r="D63" s="242">
        <v>0</v>
      </c>
      <c r="E63" s="242">
        <v>8034.08</v>
      </c>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182798.7</v>
      </c>
      <c r="E77" s="51">
        <f t="shared" si="18"/>
        <v>79058.240000000005</v>
      </c>
      <c r="F77" s="52">
        <f t="shared" si="0"/>
        <v>43.248797721209172</v>
      </c>
    </row>
    <row r="78" spans="1:6" ht="12.75" customHeight="1" x14ac:dyDescent="0.2">
      <c r="A78" s="53">
        <v>6391</v>
      </c>
      <c r="B78" s="85" t="s">
        <v>202</v>
      </c>
      <c r="C78" s="50" t="s">
        <v>203</v>
      </c>
      <c r="D78" s="242">
        <v>65100.67</v>
      </c>
      <c r="E78" s="242">
        <v>76584.240000000005</v>
      </c>
      <c r="F78" s="52">
        <f t="shared" si="0"/>
        <v>117.63971092770629</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117585.97</v>
      </c>
      <c r="E80" s="242">
        <v>2474</v>
      </c>
      <c r="F80" s="52">
        <f t="shared" si="0"/>
        <v>2.1039925086300686</v>
      </c>
    </row>
    <row r="81" spans="1:6" ht="24" x14ac:dyDescent="0.2">
      <c r="A81" s="53">
        <v>6394</v>
      </c>
      <c r="B81" s="85" t="s">
        <v>208</v>
      </c>
      <c r="C81" s="50" t="s">
        <v>209</v>
      </c>
      <c r="D81" s="242">
        <v>112.06</v>
      </c>
      <c r="E81" s="242"/>
      <c r="F81" s="52">
        <f t="shared" si="0"/>
        <v>0</v>
      </c>
    </row>
    <row r="82" spans="1:6" ht="12.75" customHeight="1" x14ac:dyDescent="0.2">
      <c r="A82" s="53">
        <v>64</v>
      </c>
      <c r="B82" s="85" t="s">
        <v>210</v>
      </c>
      <c r="C82" s="50" t="s">
        <v>211</v>
      </c>
      <c r="D82" s="51">
        <f t="shared" ref="D82:E82" si="19">D83+D91+D98</f>
        <v>6563.32</v>
      </c>
      <c r="E82" s="51">
        <f t="shared" si="19"/>
        <v>8141.46</v>
      </c>
      <c r="F82" s="52">
        <f t="shared" si="0"/>
        <v>124.04484315864532</v>
      </c>
    </row>
    <row r="83" spans="1:6" ht="12.75" customHeight="1" x14ac:dyDescent="0.2">
      <c r="A83" s="53">
        <v>641</v>
      </c>
      <c r="B83" s="85" t="s">
        <v>212</v>
      </c>
      <c r="C83" s="50" t="s">
        <v>213</v>
      </c>
      <c r="D83" s="51">
        <f t="shared" ref="D83:E83" si="20">SUM(D84:D90)</f>
        <v>3373.32</v>
      </c>
      <c r="E83" s="51">
        <f t="shared" si="20"/>
        <v>4796.46</v>
      </c>
      <c r="F83" s="52">
        <f t="shared" si="0"/>
        <v>142.18811141546013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1.77</v>
      </c>
      <c r="E85" s="242">
        <v>2003.46</v>
      </c>
      <c r="F85" s="52" t="str">
        <f t="shared" si="0"/>
        <v>&gt;&gt;100</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3371.55</v>
      </c>
      <c r="E88" s="242">
        <v>2793</v>
      </c>
      <c r="F88" s="52">
        <f t="shared" si="0"/>
        <v>82.840236686390526</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3190</v>
      </c>
      <c r="E91" s="51">
        <f t="shared" si="21"/>
        <v>3345</v>
      </c>
      <c r="F91" s="52">
        <f t="shared" si="0"/>
        <v>104.85893416927901</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3190</v>
      </c>
      <c r="E93" s="242">
        <v>3345</v>
      </c>
      <c r="F93" s="52">
        <f t="shared" si="0"/>
        <v>104.85893416927901</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38949.99</v>
      </c>
      <c r="E106" s="51">
        <f t="shared" si="23"/>
        <v>34141.68</v>
      </c>
      <c r="F106" s="52">
        <f t="shared" si="0"/>
        <v>87.655170129697098</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38949.99</v>
      </c>
      <c r="E112" s="51">
        <f t="shared" si="25"/>
        <v>34141.68</v>
      </c>
      <c r="F112" s="52">
        <f t="shared" si="0"/>
        <v>87.655170129697098</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38949.99</v>
      </c>
      <c r="E117" s="242">
        <v>34141.68</v>
      </c>
      <c r="F117" s="52">
        <f t="shared" si="0"/>
        <v>87.655170129697098</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295520.63</v>
      </c>
      <c r="E124" s="51">
        <f t="shared" si="27"/>
        <v>273925.07</v>
      </c>
      <c r="F124" s="52">
        <f t="shared" si="0"/>
        <v>92.692368042122808</v>
      </c>
    </row>
    <row r="125" spans="1:6" ht="12.75" customHeight="1" x14ac:dyDescent="0.2">
      <c r="A125" s="53">
        <v>661</v>
      </c>
      <c r="B125" s="86" t="s">
        <v>296</v>
      </c>
      <c r="C125" s="50" t="s">
        <v>297</v>
      </c>
      <c r="D125" s="51">
        <f t="shared" ref="D125:E125" si="28">SUM(D126:D127)</f>
        <v>207681.25</v>
      </c>
      <c r="E125" s="51">
        <f t="shared" si="28"/>
        <v>160993.29</v>
      </c>
      <c r="F125" s="52">
        <f t="shared" si="0"/>
        <v>77.519414968852502</v>
      </c>
    </row>
    <row r="126" spans="1:6" ht="12.75" customHeight="1" x14ac:dyDescent="0.2">
      <c r="A126" s="53">
        <v>6614</v>
      </c>
      <c r="B126" s="86" t="s">
        <v>298</v>
      </c>
      <c r="C126" s="50" t="s">
        <v>299</v>
      </c>
      <c r="D126" s="242">
        <v>43.74</v>
      </c>
      <c r="E126" s="242">
        <v>347.64</v>
      </c>
      <c r="F126" s="52">
        <f t="shared" si="0"/>
        <v>794.78737997256508</v>
      </c>
    </row>
    <row r="127" spans="1:6" ht="12.75" customHeight="1" x14ac:dyDescent="0.2">
      <c r="A127" s="53">
        <v>6615</v>
      </c>
      <c r="B127" s="86" t="s">
        <v>300</v>
      </c>
      <c r="C127" s="50" t="s">
        <v>301</v>
      </c>
      <c r="D127" s="242">
        <v>207637.51</v>
      </c>
      <c r="E127" s="242">
        <v>160645.65</v>
      </c>
      <c r="F127" s="52">
        <f t="shared" si="0"/>
        <v>77.36831847001055</v>
      </c>
    </row>
    <row r="128" spans="1:6" ht="24" x14ac:dyDescent="0.2">
      <c r="A128" s="53">
        <v>663</v>
      </c>
      <c r="B128" s="231" t="s">
        <v>302</v>
      </c>
      <c r="C128" s="50" t="s">
        <v>303</v>
      </c>
      <c r="D128" s="51">
        <f t="shared" ref="D128:E128" si="29">SUM(D129:D132)</f>
        <v>87839.38</v>
      </c>
      <c r="E128" s="51">
        <f t="shared" si="29"/>
        <v>112931.78</v>
      </c>
      <c r="F128" s="52">
        <f t="shared" si="0"/>
        <v>128.56623077257603</v>
      </c>
    </row>
    <row r="129" spans="1:6" ht="12.75" customHeight="1" x14ac:dyDescent="0.2">
      <c r="A129" s="53">
        <v>6631</v>
      </c>
      <c r="B129" s="86" t="s">
        <v>304</v>
      </c>
      <c r="C129" s="50" t="s">
        <v>305</v>
      </c>
      <c r="D129" s="242">
        <v>72762.83</v>
      </c>
      <c r="E129" s="242">
        <v>90239.34</v>
      </c>
      <c r="F129" s="52">
        <f t="shared" si="0"/>
        <v>124.01845832549392</v>
      </c>
    </row>
    <row r="130" spans="1:6" ht="12.75" customHeight="1" x14ac:dyDescent="0.2">
      <c r="A130" s="53">
        <v>6632</v>
      </c>
      <c r="B130" s="232" t="s">
        <v>306</v>
      </c>
      <c r="C130" s="50" t="s">
        <v>307</v>
      </c>
      <c r="D130" s="242">
        <v>15076.55</v>
      </c>
      <c r="E130" s="242">
        <v>22692.44</v>
      </c>
      <c r="F130" s="52">
        <f t="shared" si="0"/>
        <v>150.51480610617151</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1903834.17</v>
      </c>
      <c r="E133" s="51">
        <f t="shared" si="30"/>
        <v>2407913.56</v>
      </c>
      <c r="F133" s="52">
        <f t="shared" ref="F133:F223" si="31">IF(D133&lt;&gt;0,IF(E133/D133&gt;=100,"&gt;&gt;100",E133/D133*100),"-")</f>
        <v>126.47706391360755</v>
      </c>
    </row>
    <row r="134" spans="1:6" ht="24" x14ac:dyDescent="0.2">
      <c r="A134" s="53">
        <v>671</v>
      </c>
      <c r="B134" s="232" t="s">
        <v>314</v>
      </c>
      <c r="C134" s="50" t="s">
        <v>315</v>
      </c>
      <c r="D134" s="51">
        <f t="shared" ref="D134:E134" si="32">SUM(D135:D137)</f>
        <v>1903834.17</v>
      </c>
      <c r="E134" s="51">
        <f t="shared" si="32"/>
        <v>2407913.56</v>
      </c>
      <c r="F134" s="52">
        <f t="shared" si="31"/>
        <v>126.47706391360755</v>
      </c>
    </row>
    <row r="135" spans="1:6" ht="12.75" customHeight="1" x14ac:dyDescent="0.2">
      <c r="A135" s="53">
        <v>6711</v>
      </c>
      <c r="B135" s="85" t="s">
        <v>316</v>
      </c>
      <c r="C135" s="50" t="s">
        <v>317</v>
      </c>
      <c r="D135" s="242">
        <v>1903834.17</v>
      </c>
      <c r="E135" s="242">
        <v>2407913.56</v>
      </c>
      <c r="F135" s="52">
        <f t="shared" si="31"/>
        <v>126.47706391360755</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2689533.7300000004</v>
      </c>
      <c r="E151" s="51">
        <f t="shared" si="35"/>
        <v>2802560.82</v>
      </c>
      <c r="F151" s="52">
        <f t="shared" si="31"/>
        <v>104.20247899252035</v>
      </c>
    </row>
    <row r="152" spans="1:6" ht="12.75" customHeight="1" x14ac:dyDescent="0.2">
      <c r="A152" s="53">
        <v>31</v>
      </c>
      <c r="B152" s="85" t="s">
        <v>349</v>
      </c>
      <c r="C152" s="50" t="s">
        <v>350</v>
      </c>
      <c r="D152" s="51">
        <f t="shared" ref="D152:E152" si="36">D153+D158+D159</f>
        <v>1967962.5</v>
      </c>
      <c r="E152" s="51">
        <f t="shared" si="36"/>
        <v>2348810.48</v>
      </c>
      <c r="F152" s="52">
        <f t="shared" si="31"/>
        <v>119.35240026169198</v>
      </c>
    </row>
    <row r="153" spans="1:6" ht="12.75" customHeight="1" x14ac:dyDescent="0.2">
      <c r="A153" s="53">
        <v>311</v>
      </c>
      <c r="B153" s="85" t="s">
        <v>351</v>
      </c>
      <c r="C153" s="50" t="s">
        <v>352</v>
      </c>
      <c r="D153" s="51">
        <f t="shared" ref="D153:E153" si="37">SUM(D154:D157)</f>
        <v>1629103.8099999998</v>
      </c>
      <c r="E153" s="51">
        <f t="shared" si="37"/>
        <v>1957023.22</v>
      </c>
      <c r="F153" s="52">
        <f t="shared" si="31"/>
        <v>120.12882223877435</v>
      </c>
    </row>
    <row r="154" spans="1:6" ht="12.75" customHeight="1" x14ac:dyDescent="0.2">
      <c r="A154" s="53">
        <v>3111</v>
      </c>
      <c r="B154" s="85" t="s">
        <v>353</v>
      </c>
      <c r="C154" s="50" t="s">
        <v>354</v>
      </c>
      <c r="D154" s="242">
        <v>1624867.93</v>
      </c>
      <c r="E154" s="242">
        <v>1952787.34</v>
      </c>
      <c r="F154" s="52">
        <f t="shared" si="31"/>
        <v>120.18129621156351</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4235.88</v>
      </c>
      <c r="E157" s="242">
        <v>4235.88</v>
      </c>
      <c r="F157" s="52">
        <f t="shared" si="31"/>
        <v>100</v>
      </c>
    </row>
    <row r="158" spans="1:6" ht="12.75" customHeight="1" x14ac:dyDescent="0.2">
      <c r="A158" s="53">
        <v>312</v>
      </c>
      <c r="B158" s="85" t="s">
        <v>361</v>
      </c>
      <c r="C158" s="50" t="s">
        <v>362</v>
      </c>
      <c r="D158" s="242">
        <v>72178.86</v>
      </c>
      <c r="E158" s="242">
        <v>73954.320000000007</v>
      </c>
      <c r="F158" s="52">
        <f t="shared" si="31"/>
        <v>102.45980609835068</v>
      </c>
    </row>
    <row r="159" spans="1:6" ht="12.75" customHeight="1" x14ac:dyDescent="0.2">
      <c r="A159" s="53">
        <v>313</v>
      </c>
      <c r="B159" s="85" t="s">
        <v>363</v>
      </c>
      <c r="C159" s="50" t="s">
        <v>364</v>
      </c>
      <c r="D159" s="51">
        <f t="shared" ref="D159:E159" si="38">SUM(D160:D162)</f>
        <v>266679.83</v>
      </c>
      <c r="E159" s="51">
        <f t="shared" si="38"/>
        <v>317832.94</v>
      </c>
      <c r="F159" s="52">
        <f t="shared" si="31"/>
        <v>119.18146940471649</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266679.83</v>
      </c>
      <c r="E161" s="242">
        <v>317832.94</v>
      </c>
      <c r="F161" s="52">
        <f t="shared" si="31"/>
        <v>119.18146940471649</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609644.83000000007</v>
      </c>
      <c r="E163" s="51">
        <f t="shared" si="39"/>
        <v>413245.02999999997</v>
      </c>
      <c r="F163" s="52">
        <f t="shared" si="31"/>
        <v>67.784554164102389</v>
      </c>
    </row>
    <row r="164" spans="1:6" ht="12.75" customHeight="1" x14ac:dyDescent="0.2">
      <c r="A164" s="53">
        <v>321</v>
      </c>
      <c r="B164" s="85" t="s">
        <v>372</v>
      </c>
      <c r="C164" s="50" t="s">
        <v>373</v>
      </c>
      <c r="D164" s="51">
        <f t="shared" ref="D164:E164" si="40">SUM(D165:D168)</f>
        <v>205487.02</v>
      </c>
      <c r="E164" s="51">
        <f t="shared" si="40"/>
        <v>175819.98</v>
      </c>
      <c r="F164" s="52">
        <f t="shared" si="31"/>
        <v>85.562572273421466</v>
      </c>
    </row>
    <row r="165" spans="1:6" ht="12.75" customHeight="1" x14ac:dyDescent="0.2">
      <c r="A165" s="53">
        <v>3211</v>
      </c>
      <c r="B165" s="85" t="s">
        <v>374</v>
      </c>
      <c r="C165" s="50" t="s">
        <v>375</v>
      </c>
      <c r="D165" s="242">
        <v>111546.75</v>
      </c>
      <c r="E165" s="242">
        <v>93462.63</v>
      </c>
      <c r="F165" s="52">
        <f t="shared" si="31"/>
        <v>83.787855764511292</v>
      </c>
    </row>
    <row r="166" spans="1:6" ht="12.75" customHeight="1" x14ac:dyDescent="0.2">
      <c r="A166" s="53">
        <v>3212</v>
      </c>
      <c r="B166" s="85" t="s">
        <v>376</v>
      </c>
      <c r="C166" s="50" t="s">
        <v>377</v>
      </c>
      <c r="D166" s="242">
        <v>72214.259999999995</v>
      </c>
      <c r="E166" s="242">
        <v>71206.58</v>
      </c>
      <c r="F166" s="52">
        <f t="shared" si="31"/>
        <v>98.604596931409404</v>
      </c>
    </row>
    <row r="167" spans="1:6" ht="12.75" customHeight="1" x14ac:dyDescent="0.2">
      <c r="A167" s="53">
        <v>3213</v>
      </c>
      <c r="B167" s="85" t="s">
        <v>378</v>
      </c>
      <c r="C167" s="50" t="s">
        <v>379</v>
      </c>
      <c r="D167" s="242">
        <v>21317.71</v>
      </c>
      <c r="E167" s="242">
        <v>10238.27</v>
      </c>
      <c r="F167" s="52">
        <f t="shared" si="31"/>
        <v>48.027062944378173</v>
      </c>
    </row>
    <row r="168" spans="1:6" ht="12.75" customHeight="1" x14ac:dyDescent="0.2">
      <c r="A168" s="53">
        <v>3214</v>
      </c>
      <c r="B168" s="85" t="s">
        <v>380</v>
      </c>
      <c r="C168" s="50" t="s">
        <v>381</v>
      </c>
      <c r="D168" s="242">
        <v>408.3</v>
      </c>
      <c r="E168" s="242">
        <v>912.5</v>
      </c>
      <c r="F168" s="52">
        <f t="shared" si="31"/>
        <v>223.48763164339945</v>
      </c>
    </row>
    <row r="169" spans="1:6" ht="12.75" customHeight="1" x14ac:dyDescent="0.2">
      <c r="A169" s="53">
        <v>322</v>
      </c>
      <c r="B169" s="85" t="s">
        <v>382</v>
      </c>
      <c r="C169" s="50" t="s">
        <v>383</v>
      </c>
      <c r="D169" s="51">
        <f t="shared" ref="D169:E169" si="41">SUM(D170:D176)</f>
        <v>118076.63</v>
      </c>
      <c r="E169" s="51">
        <f t="shared" si="41"/>
        <v>54823.969999999994</v>
      </c>
      <c r="F169" s="52">
        <f t="shared" si="31"/>
        <v>46.430839023776329</v>
      </c>
    </row>
    <row r="170" spans="1:6" ht="12.75" customHeight="1" x14ac:dyDescent="0.2">
      <c r="A170" s="53">
        <v>3221</v>
      </c>
      <c r="B170" s="85" t="s">
        <v>384</v>
      </c>
      <c r="C170" s="50" t="s">
        <v>385</v>
      </c>
      <c r="D170" s="242">
        <v>13320.33</v>
      </c>
      <c r="E170" s="242">
        <v>14216.17</v>
      </c>
      <c r="F170" s="52">
        <f t="shared" si="31"/>
        <v>106.72535890627334</v>
      </c>
    </row>
    <row r="171" spans="1:6" ht="12.75" customHeight="1" x14ac:dyDescent="0.2">
      <c r="A171" s="53">
        <v>3222</v>
      </c>
      <c r="B171" s="85" t="s">
        <v>386</v>
      </c>
      <c r="C171" s="50" t="s">
        <v>387</v>
      </c>
      <c r="D171" s="242">
        <v>48110.9</v>
      </c>
      <c r="E171" s="242">
        <v>992.43</v>
      </c>
      <c r="F171" s="52">
        <f t="shared" si="31"/>
        <v>2.0627965804006991</v>
      </c>
    </row>
    <row r="172" spans="1:6" ht="12.75" customHeight="1" x14ac:dyDescent="0.2">
      <c r="A172" s="53">
        <v>3223</v>
      </c>
      <c r="B172" s="85" t="s">
        <v>388</v>
      </c>
      <c r="C172" s="50" t="s">
        <v>389</v>
      </c>
      <c r="D172" s="242">
        <v>49601.69</v>
      </c>
      <c r="E172" s="242">
        <v>27473.17</v>
      </c>
      <c r="F172" s="52">
        <f t="shared" si="31"/>
        <v>55.387568447768608</v>
      </c>
    </row>
    <row r="173" spans="1:6" ht="12.75" customHeight="1" x14ac:dyDescent="0.2">
      <c r="A173" s="53">
        <v>3224</v>
      </c>
      <c r="B173" s="85" t="s">
        <v>390</v>
      </c>
      <c r="C173" s="50" t="s">
        <v>391</v>
      </c>
      <c r="D173" s="242">
        <v>3804.06</v>
      </c>
      <c r="E173" s="242">
        <v>4394.33</v>
      </c>
      <c r="F173" s="52">
        <f t="shared" si="31"/>
        <v>115.51684253140067</v>
      </c>
    </row>
    <row r="174" spans="1:6" ht="12.75" customHeight="1" x14ac:dyDescent="0.2">
      <c r="A174" s="53">
        <v>3225</v>
      </c>
      <c r="B174" s="85" t="s">
        <v>392</v>
      </c>
      <c r="C174" s="50" t="s">
        <v>393</v>
      </c>
      <c r="D174" s="242">
        <v>2920.53</v>
      </c>
      <c r="E174" s="242">
        <v>6658.42</v>
      </c>
      <c r="F174" s="52">
        <f t="shared" si="31"/>
        <v>227.98670104398857</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319.12</v>
      </c>
      <c r="E176" s="242">
        <v>1089.45</v>
      </c>
      <c r="F176" s="52">
        <f t="shared" si="31"/>
        <v>341.3919528703936</v>
      </c>
    </row>
    <row r="177" spans="1:6" ht="12.75" customHeight="1" x14ac:dyDescent="0.2">
      <c r="A177" s="53">
        <v>323</v>
      </c>
      <c r="B177" s="85" t="s">
        <v>398</v>
      </c>
      <c r="C177" s="50" t="s">
        <v>399</v>
      </c>
      <c r="D177" s="51">
        <f t="shared" ref="D177:E177" si="42">SUM(D178:D186)</f>
        <v>249242.01</v>
      </c>
      <c r="E177" s="51">
        <f t="shared" si="42"/>
        <v>141740.59999999998</v>
      </c>
      <c r="F177" s="52">
        <f t="shared" si="31"/>
        <v>56.868663513024941</v>
      </c>
    </row>
    <row r="178" spans="1:6" ht="12.75" customHeight="1" x14ac:dyDescent="0.2">
      <c r="A178" s="53">
        <v>3231</v>
      </c>
      <c r="B178" s="85" t="s">
        <v>400</v>
      </c>
      <c r="C178" s="50" t="s">
        <v>401</v>
      </c>
      <c r="D178" s="242">
        <v>11746.37</v>
      </c>
      <c r="E178" s="242">
        <v>15329.08</v>
      </c>
      <c r="F178" s="52">
        <f t="shared" si="31"/>
        <v>130.50057166596997</v>
      </c>
    </row>
    <row r="179" spans="1:6" ht="12.75" customHeight="1" x14ac:dyDescent="0.2">
      <c r="A179" s="53">
        <v>3232</v>
      </c>
      <c r="B179" s="85" t="s">
        <v>402</v>
      </c>
      <c r="C179" s="50" t="s">
        <v>403</v>
      </c>
      <c r="D179" s="242">
        <v>41799.870000000003</v>
      </c>
      <c r="E179" s="242">
        <v>7777.32</v>
      </c>
      <c r="F179" s="52">
        <f t="shared" si="31"/>
        <v>18.606086573953455</v>
      </c>
    </row>
    <row r="180" spans="1:6" ht="12.75" customHeight="1" x14ac:dyDescent="0.2">
      <c r="A180" s="53">
        <v>3233</v>
      </c>
      <c r="B180" s="85" t="s">
        <v>404</v>
      </c>
      <c r="C180" s="50" t="s">
        <v>405</v>
      </c>
      <c r="D180" s="242">
        <v>28194.74</v>
      </c>
      <c r="E180" s="242">
        <v>31418.43</v>
      </c>
      <c r="F180" s="52">
        <f t="shared" si="31"/>
        <v>111.43365748362993</v>
      </c>
    </row>
    <row r="181" spans="1:6" ht="12.75" customHeight="1" x14ac:dyDescent="0.2">
      <c r="A181" s="53">
        <v>3234</v>
      </c>
      <c r="B181" s="85" t="s">
        <v>406</v>
      </c>
      <c r="C181" s="50" t="s">
        <v>407</v>
      </c>
      <c r="D181" s="242">
        <v>10244.91</v>
      </c>
      <c r="E181" s="242">
        <v>11785.79</v>
      </c>
      <c r="F181" s="52">
        <f t="shared" si="31"/>
        <v>115.04044447437802</v>
      </c>
    </row>
    <row r="182" spans="1:6" ht="12.75" customHeight="1" x14ac:dyDescent="0.2">
      <c r="A182" s="53">
        <v>3235</v>
      </c>
      <c r="B182" s="85" t="s">
        <v>408</v>
      </c>
      <c r="C182" s="50" t="s">
        <v>409</v>
      </c>
      <c r="D182" s="242">
        <v>11795.87</v>
      </c>
      <c r="E182" s="242">
        <v>7647.03</v>
      </c>
      <c r="F182" s="52">
        <f t="shared" si="31"/>
        <v>64.828028793128439</v>
      </c>
    </row>
    <row r="183" spans="1:6" ht="12.75" customHeight="1" x14ac:dyDescent="0.2">
      <c r="A183" s="53">
        <v>3236</v>
      </c>
      <c r="B183" s="85" t="s">
        <v>410</v>
      </c>
      <c r="C183" s="50" t="s">
        <v>411</v>
      </c>
      <c r="D183" s="242">
        <v>52727.68</v>
      </c>
      <c r="E183" s="242">
        <v>5826.11</v>
      </c>
      <c r="F183" s="52">
        <f t="shared" si="31"/>
        <v>11.049433618167914</v>
      </c>
    </row>
    <row r="184" spans="1:6" ht="12.75" customHeight="1" x14ac:dyDescent="0.2">
      <c r="A184" s="53">
        <v>3237</v>
      </c>
      <c r="B184" s="85" t="s">
        <v>412</v>
      </c>
      <c r="C184" s="50" t="s">
        <v>413</v>
      </c>
      <c r="D184" s="242">
        <v>78769.14</v>
      </c>
      <c r="E184" s="242">
        <v>48910</v>
      </c>
      <c r="F184" s="52">
        <f t="shared" si="31"/>
        <v>62.09284498980184</v>
      </c>
    </row>
    <row r="185" spans="1:6" ht="12.75" customHeight="1" x14ac:dyDescent="0.2">
      <c r="A185" s="53">
        <v>3238</v>
      </c>
      <c r="B185" s="85" t="s">
        <v>414</v>
      </c>
      <c r="C185" s="50" t="s">
        <v>415</v>
      </c>
      <c r="D185" s="242">
        <v>4955.84</v>
      </c>
      <c r="E185" s="242">
        <v>4245.6000000000004</v>
      </c>
      <c r="F185" s="52">
        <f t="shared" si="31"/>
        <v>85.668625298637565</v>
      </c>
    </row>
    <row r="186" spans="1:6" ht="12.75" customHeight="1" x14ac:dyDescent="0.2">
      <c r="A186" s="53">
        <v>3239</v>
      </c>
      <c r="B186" s="85" t="s">
        <v>416</v>
      </c>
      <c r="C186" s="50" t="s">
        <v>417</v>
      </c>
      <c r="D186" s="242">
        <v>9007.59</v>
      </c>
      <c r="E186" s="242">
        <v>8801.24</v>
      </c>
      <c r="F186" s="52">
        <f t="shared" si="31"/>
        <v>97.709154168873141</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36839.17</v>
      </c>
      <c r="E188" s="51">
        <f t="shared" si="43"/>
        <v>40860.480000000003</v>
      </c>
      <c r="F188" s="52">
        <f t="shared" si="31"/>
        <v>110.91585396739396</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1885.09</v>
      </c>
      <c r="E190" s="242">
        <v>2877.87</v>
      </c>
      <c r="F190" s="52">
        <f t="shared" si="31"/>
        <v>152.66485950272931</v>
      </c>
    </row>
    <row r="191" spans="1:6" ht="12.75" customHeight="1" x14ac:dyDescent="0.2">
      <c r="A191" s="53">
        <v>3293</v>
      </c>
      <c r="B191" s="85" t="s">
        <v>426</v>
      </c>
      <c r="C191" s="50" t="s">
        <v>427</v>
      </c>
      <c r="D191" s="242">
        <v>22996.42</v>
      </c>
      <c r="E191" s="242">
        <v>26319.32</v>
      </c>
      <c r="F191" s="52">
        <f t="shared" si="31"/>
        <v>114.44964042229182</v>
      </c>
    </row>
    <row r="192" spans="1:6" ht="12.75" customHeight="1" x14ac:dyDescent="0.2">
      <c r="A192" s="53">
        <v>3294</v>
      </c>
      <c r="B192" s="85" t="s">
        <v>428</v>
      </c>
      <c r="C192" s="50" t="s">
        <v>429</v>
      </c>
      <c r="D192" s="242">
        <v>2226.11</v>
      </c>
      <c r="E192" s="242">
        <v>1261.1600000000001</v>
      </c>
      <c r="F192" s="52">
        <f t="shared" si="31"/>
        <v>56.653085427045383</v>
      </c>
    </row>
    <row r="193" spans="1:6" ht="12.75" customHeight="1" x14ac:dyDescent="0.2">
      <c r="A193" s="53">
        <v>3295</v>
      </c>
      <c r="B193" s="85" t="s">
        <v>430</v>
      </c>
      <c r="C193" s="50" t="s">
        <v>431</v>
      </c>
      <c r="D193" s="242">
        <v>4088.04</v>
      </c>
      <c r="E193" s="242">
        <v>4474.33</v>
      </c>
      <c r="F193" s="52">
        <f t="shared" si="31"/>
        <v>109.44927153354665</v>
      </c>
    </row>
    <row r="194" spans="1:6" ht="12.75" customHeight="1" x14ac:dyDescent="0.2">
      <c r="A194" s="53" t="s">
        <v>432</v>
      </c>
      <c r="B194" s="85" t="s">
        <v>433</v>
      </c>
      <c r="C194" s="50" t="s">
        <v>432</v>
      </c>
      <c r="D194" s="242">
        <v>1465.45</v>
      </c>
      <c r="E194" s="242"/>
      <c r="F194" s="52">
        <f t="shared" si="31"/>
        <v>0</v>
      </c>
    </row>
    <row r="195" spans="1:6" ht="12.75" customHeight="1" x14ac:dyDescent="0.2">
      <c r="A195" s="53">
        <v>3299</v>
      </c>
      <c r="B195" s="85" t="s">
        <v>434</v>
      </c>
      <c r="C195" s="50" t="s">
        <v>435</v>
      </c>
      <c r="D195" s="242">
        <v>4178.0600000000004</v>
      </c>
      <c r="E195" s="242">
        <v>5927.8</v>
      </c>
      <c r="F195" s="52">
        <f t="shared" si="31"/>
        <v>141.87924539140172</v>
      </c>
    </row>
    <row r="196" spans="1:6" ht="12.75" customHeight="1" x14ac:dyDescent="0.2">
      <c r="A196" s="53">
        <v>34</v>
      </c>
      <c r="B196" s="232" t="s">
        <v>436</v>
      </c>
      <c r="C196" s="50" t="s">
        <v>437</v>
      </c>
      <c r="D196" s="51">
        <f t="shared" ref="D196:E196" si="44">D197+D202+D210</f>
        <v>2967.45</v>
      </c>
      <c r="E196" s="51">
        <f t="shared" si="44"/>
        <v>1531.1</v>
      </c>
      <c r="F196" s="52">
        <f t="shared" si="31"/>
        <v>51.5964885676254</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2967.45</v>
      </c>
      <c r="E210" s="51">
        <f t="shared" si="47"/>
        <v>1531.1</v>
      </c>
      <c r="F210" s="52">
        <f t="shared" si="31"/>
        <v>51.5964885676254</v>
      </c>
    </row>
    <row r="211" spans="1:6" ht="12.75" customHeight="1" x14ac:dyDescent="0.2">
      <c r="A211" s="53">
        <v>3431</v>
      </c>
      <c r="B211" s="232" t="s">
        <v>466</v>
      </c>
      <c r="C211" s="50" t="s">
        <v>467</v>
      </c>
      <c r="D211" s="242">
        <v>1630.87</v>
      </c>
      <c r="E211" s="242">
        <v>1522.23</v>
      </c>
      <c r="F211" s="52">
        <f t="shared" si="31"/>
        <v>93.338524836437003</v>
      </c>
    </row>
    <row r="212" spans="1:6" ht="12.75" customHeight="1" x14ac:dyDescent="0.2">
      <c r="A212" s="53">
        <v>3432</v>
      </c>
      <c r="B212" s="85" t="s">
        <v>468</v>
      </c>
      <c r="C212" s="50" t="s">
        <v>469</v>
      </c>
      <c r="D212" s="242">
        <v>1329.92</v>
      </c>
      <c r="E212" s="242"/>
      <c r="F212" s="52">
        <f t="shared" si="31"/>
        <v>0</v>
      </c>
    </row>
    <row r="213" spans="1:6" ht="12.75" customHeight="1" x14ac:dyDescent="0.2">
      <c r="A213" s="53">
        <v>3433</v>
      </c>
      <c r="B213" s="85" t="s">
        <v>470</v>
      </c>
      <c r="C213" s="50" t="s">
        <v>471</v>
      </c>
      <c r="D213" s="242">
        <v>6.66</v>
      </c>
      <c r="E213" s="242">
        <v>8.8699999999999992</v>
      </c>
      <c r="F213" s="52">
        <f t="shared" si="31"/>
        <v>133.18318318318316</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28771</v>
      </c>
      <c r="E215" s="51">
        <f t="shared" si="48"/>
        <v>21214</v>
      </c>
      <c r="F215" s="52">
        <f t="shared" si="31"/>
        <v>73.733968231900178</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28771</v>
      </c>
      <c r="E223" s="242">
        <v>21214</v>
      </c>
      <c r="F223" s="52">
        <f t="shared" si="31"/>
        <v>73.733968231900178</v>
      </c>
    </row>
    <row r="224" spans="1:6" ht="24" x14ac:dyDescent="0.2">
      <c r="A224" s="53">
        <v>36</v>
      </c>
      <c r="B224" s="85" t="s">
        <v>492</v>
      </c>
      <c r="C224" s="50" t="s">
        <v>493</v>
      </c>
      <c r="D224" s="51">
        <f t="shared" ref="D224:E224" si="51">D225+D228+D231+D236+D240+D244+D247</f>
        <v>80187.95</v>
      </c>
      <c r="E224" s="51">
        <f t="shared" si="51"/>
        <v>17760.21</v>
      </c>
      <c r="F224" s="52">
        <f t="shared" ref="F224:F235" si="52">IF(D224&lt;&gt;0,IF(E224/D224&gt;=100,"&gt;&gt;100",E224/D224*100),"-")</f>
        <v>22.148228006826461</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80187.95</v>
      </c>
      <c r="E247" s="51">
        <f t="shared" si="62"/>
        <v>17760.21</v>
      </c>
      <c r="F247" s="52">
        <f t="shared" si="61"/>
        <v>22.148228006826461</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80187.95</v>
      </c>
      <c r="E250" s="242">
        <v>17760.21</v>
      </c>
      <c r="F250" s="52">
        <f t="shared" si="61"/>
        <v>22.148228006826461</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2689533.7300000004</v>
      </c>
      <c r="E289" s="51">
        <f t="shared" si="79"/>
        <v>2802560.82</v>
      </c>
      <c r="F289" s="52">
        <f t="shared" si="76"/>
        <v>104.20247899252035</v>
      </c>
    </row>
    <row r="290" spans="1:6" ht="12.75" customHeight="1" x14ac:dyDescent="0.2">
      <c r="A290" s="53" t="s">
        <v>609</v>
      </c>
      <c r="B290" s="85" t="s">
        <v>620</v>
      </c>
      <c r="C290" s="50" t="s">
        <v>621</v>
      </c>
      <c r="D290" s="51">
        <f>IF(D6&gt;=D289,D6-D289,0)</f>
        <v>184179.98999999929</v>
      </c>
      <c r="E290" s="51">
        <f>IF(E6&gt;=E289,E6-E289,0)</f>
        <v>215296.72999999998</v>
      </c>
      <c r="F290" s="52">
        <f t="shared" si="76"/>
        <v>116.89474518920366</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255547.13</v>
      </c>
      <c r="E294" s="242">
        <v>292888.69</v>
      </c>
      <c r="F294" s="52">
        <f t="shared" si="76"/>
        <v>114.61239654696965</v>
      </c>
    </row>
    <row r="295" spans="1:6" ht="24" x14ac:dyDescent="0.2">
      <c r="A295" s="53">
        <v>9661</v>
      </c>
      <c r="B295" s="85" t="s">
        <v>630</v>
      </c>
      <c r="C295" s="50" t="s">
        <v>631</v>
      </c>
      <c r="D295" s="242">
        <v>9490.85</v>
      </c>
      <c r="E295" s="242">
        <v>27995.46</v>
      </c>
      <c r="F295" s="52">
        <f t="shared" si="76"/>
        <v>294.9731583577867</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124503.53</v>
      </c>
      <c r="E350" s="51">
        <f t="shared" si="95"/>
        <v>86563.42</v>
      </c>
      <c r="F350" s="52">
        <f t="shared" si="81"/>
        <v>69.52688008123144</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108869.61</v>
      </c>
      <c r="E363" s="51">
        <f t="shared" si="99"/>
        <v>86563.42</v>
      </c>
      <c r="F363" s="52">
        <f t="shared" si="81"/>
        <v>79.511095888007674</v>
      </c>
    </row>
    <row r="364" spans="1:6" ht="12.75" customHeight="1" x14ac:dyDescent="0.2">
      <c r="A364" s="53">
        <v>421</v>
      </c>
      <c r="B364" s="85" t="s">
        <v>759</v>
      </c>
      <c r="C364" s="50" t="s">
        <v>760</v>
      </c>
      <c r="D364" s="51">
        <f t="shared" ref="D364:E364" si="100">SUM(D365:D368)</f>
        <v>28379.4</v>
      </c>
      <c r="E364" s="51">
        <f t="shared" si="100"/>
        <v>7623.85</v>
      </c>
      <c r="F364" s="52">
        <f t="shared" si="81"/>
        <v>26.864028133082446</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28379.4</v>
      </c>
      <c r="E368" s="242">
        <v>7623.85</v>
      </c>
      <c r="F368" s="52">
        <f t="shared" si="81"/>
        <v>26.864028133082446</v>
      </c>
    </row>
    <row r="369" spans="1:6" ht="12.75" customHeight="1" x14ac:dyDescent="0.2">
      <c r="A369" s="53">
        <v>422</v>
      </c>
      <c r="B369" s="85" t="s">
        <v>765</v>
      </c>
      <c r="C369" s="50" t="s">
        <v>766</v>
      </c>
      <c r="D369" s="51">
        <f t="shared" ref="D369:E369" si="101">SUM(D370:D377)</f>
        <v>68681.87999999999</v>
      </c>
      <c r="E369" s="51">
        <f t="shared" si="101"/>
        <v>78939.569999999992</v>
      </c>
      <c r="F369" s="52">
        <f t="shared" si="81"/>
        <v>114.93507457862249</v>
      </c>
    </row>
    <row r="370" spans="1:6" ht="12.75" customHeight="1" x14ac:dyDescent="0.2">
      <c r="A370" s="53">
        <v>4221</v>
      </c>
      <c r="B370" s="85" t="s">
        <v>675</v>
      </c>
      <c r="C370" s="50" t="s">
        <v>767</v>
      </c>
      <c r="D370" s="242">
        <v>53173.46</v>
      </c>
      <c r="E370" s="242">
        <v>8043.7</v>
      </c>
      <c r="F370" s="52">
        <f t="shared" si="81"/>
        <v>15.127283422970784</v>
      </c>
    </row>
    <row r="371" spans="1:6" ht="12.75" customHeight="1" x14ac:dyDescent="0.2">
      <c r="A371" s="53">
        <v>4222</v>
      </c>
      <c r="B371" s="85" t="s">
        <v>768</v>
      </c>
      <c r="C371" s="50" t="s">
        <v>769</v>
      </c>
      <c r="D371" s="242">
        <v>0</v>
      </c>
      <c r="E371" s="242">
        <v>617.62</v>
      </c>
      <c r="F371" s="52" t="str">
        <f t="shared" si="81"/>
        <v>-</v>
      </c>
    </row>
    <row r="372" spans="1:6" ht="12.75" customHeight="1" x14ac:dyDescent="0.2">
      <c r="A372" s="53">
        <v>4223</v>
      </c>
      <c r="B372" s="85" t="s">
        <v>679</v>
      </c>
      <c r="C372" s="50" t="s">
        <v>770</v>
      </c>
      <c r="D372" s="242">
        <v>6145.51</v>
      </c>
      <c r="E372" s="242"/>
      <c r="F372" s="52">
        <f t="shared" si="81"/>
        <v>0</v>
      </c>
    </row>
    <row r="373" spans="1:6" ht="12.75" customHeight="1" x14ac:dyDescent="0.2">
      <c r="A373" s="53">
        <v>4224</v>
      </c>
      <c r="B373" s="85" t="s">
        <v>681</v>
      </c>
      <c r="C373" s="50" t="s">
        <v>771</v>
      </c>
      <c r="D373" s="242">
        <v>768</v>
      </c>
      <c r="E373" s="242">
        <v>6076.33</v>
      </c>
      <c r="F373" s="52">
        <f t="shared" si="81"/>
        <v>791.18880208333337</v>
      </c>
    </row>
    <row r="374" spans="1:6" ht="12.75" customHeight="1" x14ac:dyDescent="0.2">
      <c r="A374" s="53">
        <v>4225</v>
      </c>
      <c r="B374" s="85" t="s">
        <v>683</v>
      </c>
      <c r="C374" s="50" t="s">
        <v>772</v>
      </c>
      <c r="D374" s="242">
        <v>5949.4</v>
      </c>
      <c r="E374" s="242">
        <v>64201.919999999998</v>
      </c>
      <c r="F374" s="52">
        <f t="shared" si="81"/>
        <v>1079.1326856489729</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2645.51</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11808.33</v>
      </c>
      <c r="E391" s="51">
        <f t="shared" si="105"/>
        <v>0</v>
      </c>
      <c r="F391" s="52">
        <f t="shared" si="81"/>
        <v>0</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11808.33</v>
      </c>
      <c r="E393" s="242"/>
      <c r="F393" s="52">
        <f t="shared" si="81"/>
        <v>0</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15633.92</v>
      </c>
      <c r="E402" s="51">
        <f t="shared" si="109"/>
        <v>0</v>
      </c>
      <c r="F402" s="52">
        <f t="shared" si="81"/>
        <v>0</v>
      </c>
    </row>
    <row r="403" spans="1:6" ht="12.75" customHeight="1" x14ac:dyDescent="0.2">
      <c r="A403" s="53">
        <v>451</v>
      </c>
      <c r="B403" s="85" t="s">
        <v>812</v>
      </c>
      <c r="C403" s="50" t="s">
        <v>813</v>
      </c>
      <c r="D403" s="242">
        <v>15633.92</v>
      </c>
      <c r="E403" s="242"/>
      <c r="F403" s="52">
        <f t="shared" si="81"/>
        <v>0</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124503.53</v>
      </c>
      <c r="E408" s="51">
        <f t="shared" si="111"/>
        <v>86563.42</v>
      </c>
      <c r="F408" s="52">
        <f t="shared" si="81"/>
        <v>69.52688008123144</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76957.55</v>
      </c>
      <c r="E410" s="242">
        <v>17281.09</v>
      </c>
      <c r="F410" s="52">
        <f t="shared" si="81"/>
        <v>22.455353633269251</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2873713.7199999997</v>
      </c>
      <c r="E412" s="51">
        <f>E6+E298</f>
        <v>3017857.55</v>
      </c>
      <c r="F412" s="52">
        <f t="shared" si="81"/>
        <v>105.01594257621458</v>
      </c>
    </row>
    <row r="413" spans="1:6" ht="12.75" customHeight="1" x14ac:dyDescent="0.2">
      <c r="A413" s="53" t="s">
        <v>609</v>
      </c>
      <c r="B413" s="85" t="s">
        <v>832</v>
      </c>
      <c r="C413" s="50" t="s">
        <v>833</v>
      </c>
      <c r="D413" s="51">
        <f t="shared" ref="D413:E413" si="112">D289+D350</f>
        <v>2814037.2600000002</v>
      </c>
      <c r="E413" s="51">
        <f t="shared" si="112"/>
        <v>2889124.2399999998</v>
      </c>
      <c r="F413" s="52">
        <f t="shared" si="81"/>
        <v>102.66830084545502</v>
      </c>
    </row>
    <row r="414" spans="1:6" ht="12.75" customHeight="1" x14ac:dyDescent="0.2">
      <c r="A414" s="53" t="s">
        <v>609</v>
      </c>
      <c r="B414" s="85" t="s">
        <v>834</v>
      </c>
      <c r="C414" s="50" t="s">
        <v>835</v>
      </c>
      <c r="D414" s="51">
        <f t="shared" ref="D414:E414" si="113">IF(D412&gt;=D413,D412-D413,0)</f>
        <v>59676.459999999497</v>
      </c>
      <c r="E414" s="51">
        <f t="shared" si="113"/>
        <v>128733.31000000006</v>
      </c>
      <c r="F414" s="52">
        <f t="shared" si="81"/>
        <v>215.71874404078449</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76957.55</v>
      </c>
      <c r="E417" s="51">
        <f t="shared" si="116"/>
        <v>17281.09</v>
      </c>
      <c r="F417" s="52">
        <f t="shared" si="81"/>
        <v>22.455353633269251</v>
      </c>
    </row>
    <row r="418" spans="1:6" ht="12.75" customHeight="1" x14ac:dyDescent="0.2">
      <c r="A418" s="55" t="s">
        <v>843</v>
      </c>
      <c r="B418" s="233" t="s">
        <v>844</v>
      </c>
      <c r="C418" s="56" t="s">
        <v>845</v>
      </c>
      <c r="D418" s="62">
        <f t="shared" ref="D418:E418" si="117">D294+D411</f>
        <v>255547.13</v>
      </c>
      <c r="E418" s="62">
        <f t="shared" si="117"/>
        <v>292888.69</v>
      </c>
      <c r="F418" s="57">
        <f t="shared" si="81"/>
        <v>114.61239654696965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2873713.7199999997</v>
      </c>
      <c r="E639" s="51">
        <f t="shared" si="180"/>
        <v>3017857.55</v>
      </c>
      <c r="F639" s="52">
        <f t="shared" si="119"/>
        <v>105.01594257621458</v>
      </c>
    </row>
    <row r="640" spans="1:6" ht="12.75" customHeight="1" x14ac:dyDescent="0.2">
      <c r="A640" s="53" t="s">
        <v>609</v>
      </c>
      <c r="B640" s="85" t="s">
        <v>1278</v>
      </c>
      <c r="C640" s="50" t="s">
        <v>1279</v>
      </c>
      <c r="D640" s="51">
        <f t="shared" ref="D640:E640" si="181">D413+D528</f>
        <v>2814037.2600000002</v>
      </c>
      <c r="E640" s="51">
        <f t="shared" si="181"/>
        <v>2889124.2399999998</v>
      </c>
      <c r="F640" s="52">
        <f t="shared" si="119"/>
        <v>102.66830084545502</v>
      </c>
    </row>
    <row r="641" spans="1:6" ht="12.75" customHeight="1" x14ac:dyDescent="0.2">
      <c r="A641" s="53" t="s">
        <v>609</v>
      </c>
      <c r="B641" s="85" t="s">
        <v>1280</v>
      </c>
      <c r="C641" s="50" t="s">
        <v>1281</v>
      </c>
      <c r="D641" s="51">
        <f t="shared" ref="D641:E641" si="182">IF(D639&gt;=D640,D639-D640,0)</f>
        <v>59676.459999999497</v>
      </c>
      <c r="E641" s="51">
        <f t="shared" si="182"/>
        <v>128733.31000000006</v>
      </c>
      <c r="F641" s="52">
        <f t="shared" si="119"/>
        <v>215.71874404078449</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76957.55</v>
      </c>
      <c r="E644" s="51">
        <f t="shared" si="185"/>
        <v>17281.09</v>
      </c>
      <c r="F644" s="52">
        <f t="shared" si="119"/>
        <v>22.455353633269251</v>
      </c>
    </row>
    <row r="645" spans="1:6" ht="24" x14ac:dyDescent="0.2">
      <c r="A645" s="53" t="s">
        <v>609</v>
      </c>
      <c r="B645" s="85" t="s">
        <v>1288</v>
      </c>
      <c r="C645" s="50" t="s">
        <v>1289</v>
      </c>
      <c r="D645" s="51">
        <f t="shared" ref="D645:E645" si="186">IF(D641+D643-D642-D644&gt;=0,D641+D643-D642-D644,0)</f>
        <v>0</v>
      </c>
      <c r="E645" s="51">
        <f t="shared" si="186"/>
        <v>111452.22000000006</v>
      </c>
      <c r="F645" s="52" t="str">
        <f t="shared" si="119"/>
        <v>-</v>
      </c>
    </row>
    <row r="646" spans="1:6" ht="24" x14ac:dyDescent="0.2">
      <c r="A646" s="53" t="s">
        <v>609</v>
      </c>
      <c r="B646" s="85" t="s">
        <v>1290</v>
      </c>
      <c r="C646" s="50" t="s">
        <v>1291</v>
      </c>
      <c r="D646" s="51">
        <f t="shared" ref="D646:E646" si="187">IF(D642+D644-D641-D643&gt;=0,D642+D644-D641-D643,0)</f>
        <v>17281.090000000506</v>
      </c>
      <c r="E646" s="51">
        <f t="shared" si="187"/>
        <v>0</v>
      </c>
      <c r="F646" s="52">
        <f t="shared" si="119"/>
        <v>0</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41926.620000000003</v>
      </c>
      <c r="E649" s="242">
        <v>139677.54</v>
      </c>
      <c r="F649" s="52">
        <f t="shared" ref="F649:F724" si="188">IF(D649&lt;&gt;0,IF(E649/D649&gt;=100,"&gt;&gt;100",E649/D649*100),"-")</f>
        <v>333.1476279270783</v>
      </c>
    </row>
    <row r="650" spans="1:6" ht="12.75" customHeight="1" x14ac:dyDescent="0.2">
      <c r="A650" s="53" t="s">
        <v>1297</v>
      </c>
      <c r="B650" s="85" t="s">
        <v>1298</v>
      </c>
      <c r="C650" s="50" t="s">
        <v>1297</v>
      </c>
      <c r="D650" s="242">
        <v>3220774.87</v>
      </c>
      <c r="E650" s="242">
        <v>3148481.46</v>
      </c>
      <c r="F650" s="52">
        <f t="shared" si="188"/>
        <v>97.755403189667831</v>
      </c>
    </row>
    <row r="651" spans="1:6" ht="12.75" customHeight="1" x14ac:dyDescent="0.2">
      <c r="A651" s="53" t="s">
        <v>1299</v>
      </c>
      <c r="B651" s="85" t="s">
        <v>1300</v>
      </c>
      <c r="C651" s="50" t="s">
        <v>1299</v>
      </c>
      <c r="D651" s="242">
        <v>3123023.95</v>
      </c>
      <c r="E651" s="242">
        <v>3094409.72</v>
      </c>
      <c r="F651" s="52">
        <f t="shared" si="188"/>
        <v>99.083765271796906</v>
      </c>
    </row>
    <row r="652" spans="1:6" ht="24" x14ac:dyDescent="0.2">
      <c r="A652" s="53">
        <v>11</v>
      </c>
      <c r="B652" s="85" t="s">
        <v>1301</v>
      </c>
      <c r="C652" s="50" t="s">
        <v>1302</v>
      </c>
      <c r="D652" s="51">
        <f t="shared" ref="D652:E652" si="189">+D649+D650-D651</f>
        <v>139677.54000000004</v>
      </c>
      <c r="E652" s="51">
        <f t="shared" si="189"/>
        <v>193749.2799999998</v>
      </c>
      <c r="F652" s="52">
        <f t="shared" si="188"/>
        <v>138.71183584705153</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69</v>
      </c>
      <c r="E654" s="262">
        <v>63</v>
      </c>
      <c r="F654" s="52">
        <f t="shared" si="188"/>
        <v>91.304347826086953</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66</v>
      </c>
      <c r="E656" s="262">
        <v>66</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4000</v>
      </c>
      <c r="E662" s="242">
        <v>3000</v>
      </c>
      <c r="F662" s="52">
        <f t="shared" si="188"/>
        <v>75</v>
      </c>
    </row>
    <row r="663" spans="1:6" ht="12.75" customHeight="1" x14ac:dyDescent="0.2">
      <c r="A663" s="53">
        <v>63313</v>
      </c>
      <c r="B663" s="85" t="s">
        <v>1324</v>
      </c>
      <c r="C663" s="50" t="s">
        <v>1325</v>
      </c>
      <c r="D663" s="242">
        <v>3300</v>
      </c>
      <c r="E663" s="242"/>
      <c r="F663" s="52">
        <f t="shared" si="188"/>
        <v>0</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v>8034.08</v>
      </c>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32565.07</v>
      </c>
      <c r="E710" s="242">
        <v>26232.78</v>
      </c>
      <c r="F710" s="52">
        <f t="shared" si="188"/>
        <v>80.55496272539871</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1327.24</v>
      </c>
      <c r="E716" s="242">
        <v>2800</v>
      </c>
      <c r="F716" s="52">
        <f t="shared" si="188"/>
        <v>210.96410596425665</v>
      </c>
    </row>
    <row r="717" spans="1:6" ht="12.75" customHeight="1" x14ac:dyDescent="0.2">
      <c r="A717" s="53">
        <v>31215</v>
      </c>
      <c r="B717" s="85" t="s">
        <v>1414</v>
      </c>
      <c r="C717" s="50" t="s">
        <v>1415</v>
      </c>
      <c r="D717" s="242">
        <v>773.25</v>
      </c>
      <c r="E717" s="242">
        <v>882.88</v>
      </c>
      <c r="F717" s="52">
        <f t="shared" si="188"/>
        <v>114.17782088587131</v>
      </c>
    </row>
    <row r="718" spans="1:6" ht="12.75" customHeight="1" x14ac:dyDescent="0.2">
      <c r="A718" s="53">
        <v>32121</v>
      </c>
      <c r="B718" s="85" t="s">
        <v>1416</v>
      </c>
      <c r="C718" s="50" t="s">
        <v>1417</v>
      </c>
      <c r="D718" s="242">
        <v>72214.259999999995</v>
      </c>
      <c r="E718" s="242">
        <v>71206.58</v>
      </c>
      <c r="F718" s="52">
        <f t="shared" si="188"/>
        <v>98.604596931409404</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3344.67</v>
      </c>
      <c r="E720" s="242">
        <v>3822.78</v>
      </c>
      <c r="F720" s="52">
        <f t="shared" si="188"/>
        <v>114.29468378046266</v>
      </c>
    </row>
    <row r="721" spans="1:6" ht="12.75" customHeight="1" x14ac:dyDescent="0.2">
      <c r="A721" s="53" t="s">
        <v>1422</v>
      </c>
      <c r="B721" s="85" t="s">
        <v>1423</v>
      </c>
      <c r="C721" s="50" t="s">
        <v>1422</v>
      </c>
      <c r="D721" s="242">
        <v>1491.9</v>
      </c>
      <c r="E721" s="242">
        <v>1000</v>
      </c>
      <c r="F721" s="52">
        <f t="shared" si="188"/>
        <v>67.028621221261474</v>
      </c>
    </row>
    <row r="722" spans="1:6" ht="12.75" customHeight="1" x14ac:dyDescent="0.2">
      <c r="A722" s="53" t="s">
        <v>1424</v>
      </c>
      <c r="B722" s="85" t="s">
        <v>1425</v>
      </c>
      <c r="C722" s="50" t="s">
        <v>1424</v>
      </c>
      <c r="D722" s="242">
        <v>18943.509999999998</v>
      </c>
      <c r="E722" s="242">
        <v>15410.04</v>
      </c>
      <c r="F722" s="52">
        <f t="shared" si="188"/>
        <v>81.347332146999179</v>
      </c>
    </row>
    <row r="723" spans="1:6" ht="12.75" customHeight="1" x14ac:dyDescent="0.2">
      <c r="A723" s="53" t="s">
        <v>1426</v>
      </c>
      <c r="B723" s="85" t="s">
        <v>1427</v>
      </c>
      <c r="C723" s="50" t="s">
        <v>1426</v>
      </c>
      <c r="D723" s="242">
        <v>9838.27</v>
      </c>
      <c r="E723" s="242">
        <v>13060.19</v>
      </c>
      <c r="F723" s="52">
        <f t="shared" si="188"/>
        <v>132.74884710421648</v>
      </c>
    </row>
    <row r="724" spans="1:6" ht="12.75" customHeight="1" x14ac:dyDescent="0.2">
      <c r="A724" s="53" t="s">
        <v>1428</v>
      </c>
      <c r="B724" s="85" t="s">
        <v>1429</v>
      </c>
      <c r="C724" s="50" t="s">
        <v>1428</v>
      </c>
      <c r="D724" s="242">
        <v>856</v>
      </c>
      <c r="E724" s="242"/>
      <c r="F724" s="52">
        <f t="shared" si="188"/>
        <v>0</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19.91</v>
      </c>
      <c r="E726" s="242">
        <v>8.42</v>
      </c>
      <c r="F726" s="52">
        <f t="shared" si="190"/>
        <v>42.290306378704166</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abSelected="1" topLeftCell="A235" workbookViewId="0">
      <selection activeCell="D251" sqref="D251"/>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2963600.4000000013</v>
      </c>
      <c r="E6" s="229">
        <f t="shared" si="0"/>
        <v>3036498.0100000007</v>
      </c>
      <c r="F6" s="230">
        <f t="shared" ref="F6:F260" si="1">IF(D6&gt;0,IF(E6/D6&gt;=100,"&gt;&gt;100",E6/D6*100),"-")</f>
        <v>102.45976515592317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2450988.1400000011</v>
      </c>
      <c r="E7" s="104">
        <f t="shared" si="2"/>
        <v>2336674.4800000004</v>
      </c>
      <c r="F7" s="93">
        <f t="shared" si="1"/>
        <v>95.336017415408605</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54033.15</v>
      </c>
      <c r="E8" s="104">
        <f>E9+E10-E11</f>
        <v>54033.15</v>
      </c>
      <c r="F8" s="93">
        <f t="shared" si="1"/>
        <v>100</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43417.98</v>
      </c>
      <c r="E9" s="247">
        <v>43417.98</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10615.17</v>
      </c>
      <c r="E10" s="247">
        <v>10615.17</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2382963.350000001</v>
      </c>
      <c r="E12" s="104">
        <f t="shared" si="3"/>
        <v>2268649.6900000004</v>
      </c>
      <c r="F12" s="93">
        <f t="shared" si="1"/>
        <v>95.202877962852412</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1924043.7000000007</v>
      </c>
      <c r="E13" s="104">
        <f t="shared" si="4"/>
        <v>1876731.2100000004</v>
      </c>
      <c r="F13" s="93">
        <f t="shared" si="1"/>
        <v>97.540986724989651</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4266138.9400000004</v>
      </c>
      <c r="E15" s="247">
        <v>4266138.9400000004</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28379.4</v>
      </c>
      <c r="E17" s="247">
        <v>36003.25</v>
      </c>
      <c r="F17" s="93">
        <f t="shared" si="1"/>
        <v>126.86402813308244</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2370474.64</v>
      </c>
      <c r="E18" s="247">
        <v>2425410.98</v>
      </c>
      <c r="F18" s="93">
        <f t="shared" si="1"/>
        <v>102.3175248987266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380978.16000000015</v>
      </c>
      <c r="E19" s="104">
        <f t="shared" si="5"/>
        <v>320156.8899999999</v>
      </c>
      <c r="F19" s="93">
        <f t="shared" si="1"/>
        <v>84.03549694292181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344358.85</v>
      </c>
      <c r="E20" s="247">
        <v>347831.66</v>
      </c>
      <c r="F20" s="93">
        <f t="shared" si="1"/>
        <v>101.00848577000417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48747</v>
      </c>
      <c r="E21" s="247">
        <v>46545.56</v>
      </c>
      <c r="F21" s="93">
        <f t="shared" si="1"/>
        <v>95.483947730116725</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16072.51</v>
      </c>
      <c r="E22" s="247">
        <v>16072.51</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1189003.3400000001</v>
      </c>
      <c r="E23" s="247">
        <v>1193076.26</v>
      </c>
      <c r="F23" s="93">
        <f t="shared" si="1"/>
        <v>100.34254907980325</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79746.03</v>
      </c>
      <c r="E24" s="247">
        <v>144904.53</v>
      </c>
      <c r="F24" s="93">
        <f t="shared" si="1"/>
        <v>181.70751572209926</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12588.14</v>
      </c>
      <c r="E26" s="247">
        <v>12233.96</v>
      </c>
      <c r="F26" s="93">
        <f t="shared" si="1"/>
        <v>97.186399261527114</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1309537.71</v>
      </c>
      <c r="E28" s="247">
        <v>1440507.59</v>
      </c>
      <c r="F28" s="93">
        <f t="shared" si="1"/>
        <v>110.00123012876048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563.93000000000029</v>
      </c>
      <c r="E29" s="104">
        <f t="shared" si="6"/>
        <v>112.77999999999884</v>
      </c>
      <c r="F29" s="93">
        <f t="shared" si="1"/>
        <v>19.998936038160547</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40873.47</v>
      </c>
      <c r="E30" s="247">
        <v>40873.47</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40309.54</v>
      </c>
      <c r="E34" s="247">
        <v>40760.69</v>
      </c>
      <c r="F34" s="93">
        <f t="shared" si="1"/>
        <v>101.11921396274927</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61010.52</v>
      </c>
      <c r="E35" s="104">
        <f t="shared" si="7"/>
        <v>61010.52</v>
      </c>
      <c r="F35" s="93">
        <f t="shared" si="1"/>
        <v>100</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61010.52</v>
      </c>
      <c r="E36" s="247">
        <v>61010.52</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16367.039999999994</v>
      </c>
      <c r="E45" s="104">
        <f t="shared" si="9"/>
        <v>10638.289999999994</v>
      </c>
      <c r="F45" s="93">
        <f t="shared" si="1"/>
        <v>64.998252585684384</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120416.56</v>
      </c>
      <c r="E47" s="247">
        <v>120416.56</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104049.52</v>
      </c>
      <c r="E50" s="247">
        <v>109778.27</v>
      </c>
      <c r="F50" s="93">
        <f t="shared" si="1"/>
        <v>105.50579185756936</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31369.18</v>
      </c>
      <c r="E54" s="247">
        <v>38063.75</v>
      </c>
      <c r="F54" s="93">
        <f t="shared" si="1"/>
        <v>121.34123365672932</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31369.18</v>
      </c>
      <c r="E55" s="247">
        <v>38063.75</v>
      </c>
      <c r="F55" s="93">
        <f t="shared" si="1"/>
        <v>121.34123365672932</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13991.64</v>
      </c>
      <c r="E63" s="104">
        <f t="shared" si="12"/>
        <v>13991.64</v>
      </c>
      <c r="F63" s="93">
        <f t="shared" si="1"/>
        <v>100</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13991.64</v>
      </c>
      <c r="E67" s="247">
        <v>13991.64</v>
      </c>
      <c r="F67" s="93">
        <f t="shared" si="1"/>
        <v>100</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512612.26000000007</v>
      </c>
      <c r="E68" s="104">
        <f t="shared" si="13"/>
        <v>699823.53</v>
      </c>
      <c r="F68" s="93">
        <f t="shared" si="1"/>
        <v>136.52102858406076</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139677.54</v>
      </c>
      <c r="E69" s="104">
        <f t="shared" si="14"/>
        <v>193749.28</v>
      </c>
      <c r="F69" s="93">
        <f t="shared" si="1"/>
        <v>138.7118358470517</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139677.54</v>
      </c>
      <c r="E70" s="104">
        <f t="shared" si="15"/>
        <v>193749.28</v>
      </c>
      <c r="F70" s="93">
        <f t="shared" si="1"/>
        <v>138.7118358470517</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139677.54</v>
      </c>
      <c r="E72" s="247">
        <v>193749.28</v>
      </c>
      <c r="F72" s="93">
        <f t="shared" si="1"/>
        <v>138.7118358470517</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358349.63</v>
      </c>
      <c r="E78" s="104">
        <f>E79+SUM(E82:E84)-E85+E86</f>
        <v>469384.56000000006</v>
      </c>
      <c r="F78" s="93">
        <f t="shared" si="1"/>
        <v>130.9850829202754</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100000</v>
      </c>
      <c r="E79" s="104">
        <f t="shared" si="16"/>
        <v>200000</v>
      </c>
      <c r="F79" s="93">
        <f t="shared" si="1"/>
        <v>200</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100000</v>
      </c>
      <c r="E80" s="247">
        <v>200000</v>
      </c>
      <c r="F80" s="93">
        <f t="shared" si="1"/>
        <v>200</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v>1949.4</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2763.96</v>
      </c>
      <c r="E84" s="247">
        <v>1745.26</v>
      </c>
      <c r="F84" s="93">
        <f t="shared" si="1"/>
        <v>63.143460831560517</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255585.67</v>
      </c>
      <c r="E86" s="247">
        <v>265689.90000000002</v>
      </c>
      <c r="F86" s="93">
        <f t="shared" si="1"/>
        <v>103.95336326954481</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14585.09</v>
      </c>
      <c r="E146" s="104">
        <f t="shared" si="26"/>
        <v>36689.69</v>
      </c>
      <c r="F146" s="93">
        <f t="shared" si="1"/>
        <v>251.55614397991374</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66.36</v>
      </c>
      <c r="E158" s="247">
        <v>3087.5</v>
      </c>
      <c r="F158" s="93">
        <f t="shared" si="1"/>
        <v>4652.6522001205549</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14518.73</v>
      </c>
      <c r="E160" s="247">
        <v>33602.19</v>
      </c>
      <c r="F160" s="93">
        <f t="shared" si="1"/>
        <v>231.44028437749034</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2963600.4000000004</v>
      </c>
      <c r="E175" s="104">
        <f t="shared" si="30"/>
        <v>3036498.0100000002</v>
      </c>
      <c r="F175" s="93">
        <f t="shared" si="1"/>
        <v>102.45976515592317</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245933.59999999998</v>
      </c>
      <c r="E176" s="104">
        <f t="shared" si="31"/>
        <v>269512.10000000003</v>
      </c>
      <c r="F176" s="93">
        <f t="shared" si="1"/>
        <v>109.58734390095542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245933.59999999998</v>
      </c>
      <c r="E177" s="104">
        <f t="shared" si="32"/>
        <v>269512.10000000003</v>
      </c>
      <c r="F177" s="93">
        <f t="shared" si="1"/>
        <v>109.58734390095542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161388.04999999999</v>
      </c>
      <c r="E178" s="247">
        <v>198582.28</v>
      </c>
      <c r="F178" s="93">
        <f t="shared" si="1"/>
        <v>123.04645852031797</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31479.91</v>
      </c>
      <c r="E179" s="247">
        <v>27559.66</v>
      </c>
      <c r="F179" s="93">
        <f t="shared" si="1"/>
        <v>87.546819543003778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94.5</v>
      </c>
      <c r="E180" s="104">
        <f t="shared" si="33"/>
        <v>87.39</v>
      </c>
      <c r="F180" s="93">
        <f t="shared" si="1"/>
        <v>92.476190476190482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94.5</v>
      </c>
      <c r="E183" s="247">
        <v>87.39</v>
      </c>
      <c r="F183" s="93">
        <f t="shared" si="1"/>
        <v>92.476190476190482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7028</v>
      </c>
      <c r="E184" s="247">
        <v>0</v>
      </c>
      <c r="F184" s="93">
        <f t="shared" si="1"/>
        <v>0</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45943.14</v>
      </c>
      <c r="E188" s="247">
        <v>43282.77</v>
      </c>
      <c r="F188" s="93">
        <f t="shared" si="1"/>
        <v>94.209429307618066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2717666.8000000003</v>
      </c>
      <c r="E237" s="104">
        <f t="shared" si="41"/>
        <v>2766985.91</v>
      </c>
      <c r="F237" s="93">
        <f t="shared" si="1"/>
        <v>101.81475926335047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2437072.89</v>
      </c>
      <c r="E238" s="104">
        <f t="shared" si="42"/>
        <v>2322759.23</v>
      </c>
      <c r="F238" s="93">
        <f t="shared" si="1"/>
        <v>95.309386909638135</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2437072.89</v>
      </c>
      <c r="E239" s="104">
        <f t="shared" si="43"/>
        <v>2322759.23</v>
      </c>
      <c r="F239" s="93">
        <f t="shared" si="1"/>
        <v>95.309386909638135</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879630.34</v>
      </c>
      <c r="E240" s="247">
        <v>757023.04</v>
      </c>
      <c r="F240" s="93">
        <f t="shared" si="1"/>
        <v>86.061497151178315</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1557442.55</v>
      </c>
      <c r="E241" s="247">
        <v>1565736.19</v>
      </c>
      <c r="F241" s="93">
        <f t="shared" si="1"/>
        <v>100.5325165926666</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-17281.09</v>
      </c>
      <c r="E245" s="104">
        <f t="shared" si="45"/>
        <v>111452.22</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111452.22</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0</v>
      </c>
      <c r="E247" s="247">
        <v>111452.22</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17281.09</v>
      </c>
      <c r="E250" s="104">
        <f t="shared" si="47"/>
        <v>0</v>
      </c>
      <c r="F250" s="93">
        <f t="shared" si="1"/>
        <v>0</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17281.09</v>
      </c>
      <c r="E251" s="247"/>
      <c r="F251" s="93">
        <f t="shared" si="1"/>
        <v>0</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0</v>
      </c>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255547.13</v>
      </c>
      <c r="E255" s="247">
        <v>292888.69</v>
      </c>
      <c r="F255" s="93">
        <f t="shared" si="1"/>
        <v>114.61239654696965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42327.87</v>
      </c>
      <c r="E257" s="247">
        <v>39885.769999999997</v>
      </c>
      <c r="F257" s="93">
        <f t="shared" si="1"/>
        <v>94.230515260985243</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154181.07</v>
      </c>
      <c r="E259" s="104">
        <f t="shared" si="49"/>
        <v>154181.07</v>
      </c>
      <c r="F259" s="93">
        <f t="shared" si="1"/>
        <v>100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154181.07</v>
      </c>
      <c r="E260" s="248">
        <v>154181.07</v>
      </c>
      <c r="F260" s="97">
        <f t="shared" si="1"/>
        <v>100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5110.37</v>
      </c>
      <c r="E264" s="247">
        <v>30220.94</v>
      </c>
      <c r="F264" s="93">
        <f t="shared" si="50"/>
        <v>591.36500879584059</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9474.7199999999993</v>
      </c>
      <c r="E265" s="247">
        <v>6468.75</v>
      </c>
      <c r="F265" s="93">
        <f t="shared" si="50"/>
        <v>68.273785399462994</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9367.48</v>
      </c>
      <c r="E268" s="247">
        <v>3896.51</v>
      </c>
      <c r="F268" s="93">
        <f t="shared" si="50"/>
        <v>41.596138982949526</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215</v>
      </c>
      <c r="E269" s="247">
        <v>380.16</v>
      </c>
      <c r="F269" s="93">
        <f t="shared" si="50"/>
        <v>176.81860465116279</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246003.19</v>
      </c>
      <c r="E271" s="247">
        <v>261413.23</v>
      </c>
      <c r="F271" s="93">
        <f t="shared" si="50"/>
        <v>106.26416267203689</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9052.73</v>
      </c>
      <c r="E287" s="247">
        <v>1622.73</v>
      </c>
      <c r="F287" s="93">
        <f t="shared" si="50"/>
        <v>17.925310928305606</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236880.87</v>
      </c>
      <c r="E288" s="247">
        <v>267889.37</v>
      </c>
      <c r="F288" s="93">
        <f t="shared" si="50"/>
        <v>113.09033523897476</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3923.51</v>
      </c>
      <c r="E297" s="247">
        <v>3923.51</v>
      </c>
      <c r="F297" s="93">
        <f t="shared" si="50"/>
        <v>100</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37565.949999999997</v>
      </c>
      <c r="E298" s="247">
        <v>33064.269999999997</v>
      </c>
      <c r="F298" s="93">
        <f t="shared" si="50"/>
        <v>88.01659481525158</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125" sqref="E12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2814037.26</v>
      </c>
      <c r="E114" s="81">
        <f t="shared" si="22"/>
        <v>2889124.24</v>
      </c>
      <c r="F114" s="63">
        <f t="shared" si="1"/>
        <v>102.66830084545506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2814037.26</v>
      </c>
      <c r="E122" s="81">
        <f t="shared" si="25"/>
        <v>2889124.24</v>
      </c>
      <c r="F122" s="63">
        <f t="shared" si="1"/>
        <v>102.66830084545506</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1688422.36</v>
      </c>
      <c r="E123" s="249">
        <v>1733474.54</v>
      </c>
      <c r="F123" s="63">
        <f t="shared" si="1"/>
        <v>102.66830036531853</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1125614.8999999999</v>
      </c>
      <c r="E124" s="249">
        <v>1155649.7</v>
      </c>
      <c r="F124" s="63">
        <f t="shared" si="1"/>
        <v>102.6683015656598</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2814037.26</v>
      </c>
      <c r="E141" s="106">
        <f t="shared" si="28"/>
        <v>2889124.24</v>
      </c>
      <c r="F141" s="82">
        <f t="shared" si="1"/>
        <v>102.66830084545506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E25" sqref="E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9713.74</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9713.74</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9713.74</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v>8293.64</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v>1420.1</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zoomScaleNormal="100" workbookViewId="0">
      <selection activeCell="F114" sqref="F11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245933.6</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2916964.94</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2825924.6</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2353742.56</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397735.11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1517.64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21214</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51715.29</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91040.34</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2893386.44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2802346.1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2316548.33</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401655.36</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1524.75</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28242</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54375.66</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91040.34</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269512.10000000009</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1622.73</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1622.73</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1622.73</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1160.5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462.23</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267889.37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267889.37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1</v>
      </c>
      <c r="G3" s="124">
        <f>IF(RefStr!C12&lt;&gt;"",INT(VALUE(MID(RefStr!C12,1,4))),0)</f>
        <v>2024</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2102</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1</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knjiga</cp:lastModifiedBy>
  <cp:lastPrinted>2025-01-31T07:13:05Z</cp:lastPrinted>
  <dcterms:created xsi:type="dcterms:W3CDTF">2022-04-01T05:14:30Z</dcterms:created>
  <dcterms:modified xsi:type="dcterms:W3CDTF">2025-01-31T07:13:22Z</dcterms:modified>
</cp:coreProperties>
</file>