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njiga\OneDrive - Sveučilište u Zagrebu, Geotehnički fakultet\Radna površina\"/>
    </mc:Choice>
  </mc:AlternateContent>
  <xr:revisionPtr revIDLastSave="0" documentId="13_ncr:1_{E1EF52C6-E177-4AEC-A202-620205D9D188}" xr6:coauthVersionLast="37" xr6:coauthVersionMax="47" xr10:uidLastSave="{00000000-0000-0000-0000-000000000000}"/>
  <bookViews>
    <workbookView xWindow="-120" yWindow="-120" windowWidth="29040" windowHeight="15720" firstSheet="1" activeTab="6" xr2:uid="{00000000-000D-0000-FFFF-FFFF00000000}"/>
  </bookViews>
  <sheets>
    <sheet name="A. SAŽETAK" sheetId="1" r:id="rId1"/>
    <sheet name="A.1 PRIHODI EK" sheetId="2" r:id="rId2"/>
    <sheet name="A.1 RASHODI EK" sheetId="6" r:id="rId3"/>
    <sheet name="A.2 PRIHODI I RASHODI IF" sheetId="4" r:id="rId4"/>
    <sheet name="A.3 RASHODI FUNKC" sheetId="10" r:id="rId5"/>
    <sheet name="B.1 RAČUN FINANC EK" sheetId="7" r:id="rId6"/>
    <sheet name="B.2 RAČUN FINANC IF" sheetId="8" r:id="rId7"/>
  </sheets>
  <definedNames>
    <definedName name="_xlnm.Print_Titles" localSheetId="1">'A.1 PRIHODI EK'!$7:$8</definedName>
    <definedName name="_xlnm.Print_Titles" localSheetId="2">'A.1 RASHODI EK'!$7:$8</definedName>
    <definedName name="_xlnm.Print_Titles" localSheetId="3">'A.2 PRIHODI I RASHODI IF'!$7:$8</definedName>
    <definedName name="_xlnm.Print_Titles" localSheetId="5">'B.1 RAČUN FINANC EK'!$7:$8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J16" i="1" l="1"/>
  <c r="I16" i="1"/>
  <c r="C31" i="4" l="1"/>
  <c r="I24" i="1" l="1"/>
  <c r="F59" i="2" l="1"/>
  <c r="C59" i="2"/>
  <c r="C35" i="7" l="1"/>
  <c r="K25" i="1" l="1"/>
  <c r="J25" i="1"/>
  <c r="K24" i="1"/>
  <c r="J24" i="1"/>
  <c r="F11" i="8" l="1"/>
  <c r="F10" i="8" s="1"/>
  <c r="E11" i="8"/>
  <c r="H11" i="8" s="1"/>
  <c r="D11" i="8"/>
  <c r="D10" i="8" s="1"/>
  <c r="C11" i="8"/>
  <c r="F14" i="8"/>
  <c r="E14" i="8"/>
  <c r="D14" i="8"/>
  <c r="D13" i="8" s="1"/>
  <c r="C14" i="8"/>
  <c r="F16" i="8"/>
  <c r="E16" i="8"/>
  <c r="D16" i="8"/>
  <c r="C16" i="8"/>
  <c r="F18" i="8"/>
  <c r="E18" i="8"/>
  <c r="D18" i="8"/>
  <c r="C18" i="8"/>
  <c r="H19" i="8"/>
  <c r="G19" i="8"/>
  <c r="H17" i="8"/>
  <c r="G17" i="8"/>
  <c r="H15" i="8"/>
  <c r="G15" i="8"/>
  <c r="H12" i="8"/>
  <c r="G12" i="8"/>
  <c r="E17" i="7"/>
  <c r="H22" i="1" s="1"/>
  <c r="D17" i="7"/>
  <c r="G22" i="1" s="1"/>
  <c r="F19" i="7"/>
  <c r="C19" i="7"/>
  <c r="G19" i="7" s="1"/>
  <c r="F24" i="7"/>
  <c r="C24" i="7"/>
  <c r="C18" i="7" s="1"/>
  <c r="F22" i="7"/>
  <c r="H22" i="7" s="1"/>
  <c r="C22" i="7"/>
  <c r="H26" i="7"/>
  <c r="G26" i="7"/>
  <c r="H25" i="7"/>
  <c r="G25" i="7"/>
  <c r="H23" i="7"/>
  <c r="G23" i="7"/>
  <c r="H21" i="7"/>
  <c r="G21" i="7"/>
  <c r="H20" i="7"/>
  <c r="G20" i="7"/>
  <c r="H19" i="7"/>
  <c r="F18" i="7" l="1"/>
  <c r="H18" i="8"/>
  <c r="G22" i="7"/>
  <c r="H16" i="8"/>
  <c r="C13" i="8"/>
  <c r="H24" i="7"/>
  <c r="E13" i="8"/>
  <c r="F13" i="8"/>
  <c r="H13" i="8" s="1"/>
  <c r="E10" i="8"/>
  <c r="G14" i="8"/>
  <c r="G16" i="8"/>
  <c r="G18" i="8"/>
  <c r="G11" i="8"/>
  <c r="C10" i="8"/>
  <c r="G10" i="8" s="1"/>
  <c r="H14" i="8"/>
  <c r="H10" i="8"/>
  <c r="G24" i="7"/>
  <c r="G13" i="8" l="1"/>
  <c r="F12" i="7"/>
  <c r="F11" i="7" s="1"/>
  <c r="E10" i="7"/>
  <c r="H21" i="1" s="1"/>
  <c r="D10" i="7"/>
  <c r="G21" i="1" s="1"/>
  <c r="C12" i="7"/>
  <c r="C11" i="7" s="1"/>
  <c r="F15" i="7"/>
  <c r="F14" i="7" s="1"/>
  <c r="C15" i="7"/>
  <c r="C14" i="7" s="1"/>
  <c r="F10" i="7" l="1"/>
  <c r="I21" i="1" s="1"/>
  <c r="K21" i="1" s="1"/>
  <c r="C10" i="7"/>
  <c r="F21" i="1" s="1"/>
  <c r="F28" i="7"/>
  <c r="C28" i="7"/>
  <c r="G28" i="7" s="1"/>
  <c r="F30" i="7"/>
  <c r="F27" i="7" s="1"/>
  <c r="H27" i="7" s="1"/>
  <c r="C30" i="7"/>
  <c r="F33" i="7"/>
  <c r="H33" i="7" s="1"/>
  <c r="C33" i="7"/>
  <c r="C32" i="7" s="1"/>
  <c r="G11" i="7"/>
  <c r="H11" i="7"/>
  <c r="G12" i="7"/>
  <c r="H12" i="7"/>
  <c r="G13" i="7"/>
  <c r="H13" i="7"/>
  <c r="G14" i="7"/>
  <c r="H14" i="7"/>
  <c r="G15" i="7"/>
  <c r="H15" i="7"/>
  <c r="G16" i="7"/>
  <c r="H16" i="7"/>
  <c r="G18" i="7"/>
  <c r="H18" i="7"/>
  <c r="H28" i="7"/>
  <c r="G29" i="7"/>
  <c r="H29" i="7"/>
  <c r="H30" i="7"/>
  <c r="G31" i="7"/>
  <c r="H31" i="7"/>
  <c r="G34" i="7"/>
  <c r="H34" i="7"/>
  <c r="G36" i="7"/>
  <c r="H36" i="7"/>
  <c r="H10" i="7"/>
  <c r="G10" i="7"/>
  <c r="F35" i="7"/>
  <c r="G35" i="7" s="1"/>
  <c r="F13" i="10"/>
  <c r="E13" i="10"/>
  <c r="D13" i="10"/>
  <c r="C13" i="10"/>
  <c r="F11" i="10"/>
  <c r="E11" i="10"/>
  <c r="H11" i="10" s="1"/>
  <c r="D11" i="10"/>
  <c r="C11" i="10"/>
  <c r="G11" i="10" s="1"/>
  <c r="H14" i="10"/>
  <c r="G14" i="10"/>
  <c r="H12" i="10"/>
  <c r="G12" i="10"/>
  <c r="F11" i="4"/>
  <c r="E11" i="4"/>
  <c r="D11" i="4"/>
  <c r="C11" i="4"/>
  <c r="F13" i="4"/>
  <c r="E13" i="4"/>
  <c r="D13" i="4"/>
  <c r="C13" i="4"/>
  <c r="F15" i="4"/>
  <c r="E15" i="4"/>
  <c r="D15" i="4"/>
  <c r="C15" i="4"/>
  <c r="F17" i="4"/>
  <c r="E17" i="4"/>
  <c r="D17" i="4"/>
  <c r="C17" i="4"/>
  <c r="F23" i="4"/>
  <c r="E23" i="4"/>
  <c r="D23" i="4"/>
  <c r="C23" i="4"/>
  <c r="F25" i="4"/>
  <c r="E25" i="4"/>
  <c r="D25" i="4"/>
  <c r="C25" i="4"/>
  <c r="F28" i="4"/>
  <c r="E28" i="4"/>
  <c r="D28" i="4"/>
  <c r="C28" i="4"/>
  <c r="F31" i="4"/>
  <c r="E31" i="4"/>
  <c r="D31" i="4"/>
  <c r="F33" i="4"/>
  <c r="E33" i="4"/>
  <c r="D33" i="4"/>
  <c r="C33" i="4"/>
  <c r="F35" i="4"/>
  <c r="E35" i="4"/>
  <c r="D35" i="4"/>
  <c r="C35" i="4"/>
  <c r="F41" i="4"/>
  <c r="E41" i="4"/>
  <c r="D41" i="4"/>
  <c r="C41" i="4"/>
  <c r="F43" i="4"/>
  <c r="E43" i="4"/>
  <c r="D43" i="4"/>
  <c r="C43" i="4"/>
  <c r="D45" i="4"/>
  <c r="E45" i="4"/>
  <c r="F45" i="4"/>
  <c r="C45" i="4"/>
  <c r="H12" i="4"/>
  <c r="H14" i="4"/>
  <c r="H16" i="4"/>
  <c r="H18" i="4"/>
  <c r="H19" i="4"/>
  <c r="H20" i="4"/>
  <c r="H21" i="4"/>
  <c r="H22" i="4"/>
  <c r="H24" i="4"/>
  <c r="H26" i="4"/>
  <c r="H29" i="4"/>
  <c r="H30" i="4"/>
  <c r="H32" i="4"/>
  <c r="H34" i="4"/>
  <c r="H36" i="4"/>
  <c r="H37" i="4"/>
  <c r="H38" i="4"/>
  <c r="H39" i="4"/>
  <c r="H40" i="4"/>
  <c r="H42" i="4"/>
  <c r="H44" i="4"/>
  <c r="H46" i="4"/>
  <c r="G12" i="4"/>
  <c r="G14" i="4"/>
  <c r="G16" i="4"/>
  <c r="G18" i="4"/>
  <c r="G19" i="4"/>
  <c r="G20" i="4"/>
  <c r="G21" i="4"/>
  <c r="G22" i="4"/>
  <c r="G24" i="4"/>
  <c r="G26" i="4"/>
  <c r="G29" i="4"/>
  <c r="G30" i="4"/>
  <c r="G32" i="4"/>
  <c r="G34" i="4"/>
  <c r="G36" i="4"/>
  <c r="G37" i="4"/>
  <c r="G38" i="4"/>
  <c r="G39" i="4"/>
  <c r="G40" i="4"/>
  <c r="G42" i="4"/>
  <c r="G44" i="4"/>
  <c r="G46" i="4"/>
  <c r="F10" i="10" l="1"/>
  <c r="D10" i="10"/>
  <c r="G13" i="10"/>
  <c r="H13" i="10"/>
  <c r="H17" i="4"/>
  <c r="H13" i="4"/>
  <c r="H33" i="4"/>
  <c r="G13" i="4"/>
  <c r="G43" i="4"/>
  <c r="G41" i="4"/>
  <c r="G35" i="4"/>
  <c r="G33" i="4"/>
  <c r="G31" i="4"/>
  <c r="G28" i="4"/>
  <c r="G23" i="4"/>
  <c r="G17" i="4"/>
  <c r="G11" i="4"/>
  <c r="F32" i="7"/>
  <c r="F17" i="7" s="1"/>
  <c r="I22" i="1" s="1"/>
  <c r="K22" i="1" s="1"/>
  <c r="E27" i="4"/>
  <c r="H41" i="4"/>
  <c r="F27" i="4"/>
  <c r="H25" i="4"/>
  <c r="E10" i="10"/>
  <c r="H10" i="10" s="1"/>
  <c r="H45" i="4"/>
  <c r="D27" i="4"/>
  <c r="C10" i="10"/>
  <c r="G10" i="10" s="1"/>
  <c r="G33" i="7"/>
  <c r="G30" i="7"/>
  <c r="C27" i="7"/>
  <c r="G27" i="7" s="1"/>
  <c r="J21" i="1"/>
  <c r="H17" i="7"/>
  <c r="G32" i="7"/>
  <c r="H35" i="7"/>
  <c r="D10" i="4"/>
  <c r="G45" i="4"/>
  <c r="H43" i="4"/>
  <c r="H35" i="4"/>
  <c r="H31" i="4"/>
  <c r="H23" i="4"/>
  <c r="H15" i="4"/>
  <c r="H11" i="4"/>
  <c r="C27" i="4"/>
  <c r="F10" i="4"/>
  <c r="C10" i="4"/>
  <c r="E10" i="4"/>
  <c r="G15" i="4"/>
  <c r="G25" i="4"/>
  <c r="H28" i="4"/>
  <c r="E10" i="6"/>
  <c r="H13" i="1" s="1"/>
  <c r="D10" i="6"/>
  <c r="C12" i="6"/>
  <c r="F12" i="6"/>
  <c r="F17" i="6"/>
  <c r="C17" i="6"/>
  <c r="F19" i="6"/>
  <c r="C19" i="6"/>
  <c r="F24" i="6"/>
  <c r="C24" i="6"/>
  <c r="F29" i="6"/>
  <c r="C29" i="6"/>
  <c r="F36" i="6"/>
  <c r="C36" i="6"/>
  <c r="F46" i="6"/>
  <c r="C46" i="6"/>
  <c r="F48" i="6"/>
  <c r="C48" i="6"/>
  <c r="F57" i="6"/>
  <c r="C57" i="6"/>
  <c r="F60" i="6"/>
  <c r="C60" i="6"/>
  <c r="F66" i="6"/>
  <c r="C66" i="6"/>
  <c r="F68" i="6"/>
  <c r="C68" i="6"/>
  <c r="F71" i="6"/>
  <c r="C71" i="6"/>
  <c r="F74" i="6"/>
  <c r="C74" i="6"/>
  <c r="F76" i="6"/>
  <c r="C76" i="6"/>
  <c r="F78" i="6"/>
  <c r="C78" i="6"/>
  <c r="F80" i="6"/>
  <c r="C80" i="6"/>
  <c r="F83" i="6"/>
  <c r="C83" i="6"/>
  <c r="F85" i="6"/>
  <c r="C85" i="6"/>
  <c r="F91" i="6"/>
  <c r="C91" i="6"/>
  <c r="F94" i="6"/>
  <c r="C94" i="6"/>
  <c r="F99" i="6"/>
  <c r="C99" i="6"/>
  <c r="F103" i="6"/>
  <c r="C103" i="6"/>
  <c r="F107" i="6"/>
  <c r="C107" i="6"/>
  <c r="E113" i="6"/>
  <c r="H14" i="1" s="1"/>
  <c r="D113" i="6"/>
  <c r="G14" i="1" s="1"/>
  <c r="F115" i="6"/>
  <c r="C115" i="6"/>
  <c r="F117" i="6"/>
  <c r="C117" i="6"/>
  <c r="F122" i="6"/>
  <c r="C122" i="6"/>
  <c r="F126" i="6"/>
  <c r="C126" i="6"/>
  <c r="F134" i="6"/>
  <c r="C134" i="6"/>
  <c r="F137" i="6"/>
  <c r="C137" i="6"/>
  <c r="F141" i="6"/>
  <c r="C141" i="6"/>
  <c r="F144" i="6"/>
  <c r="C144" i="6"/>
  <c r="F149" i="6"/>
  <c r="F148" i="6" s="1"/>
  <c r="C149" i="6"/>
  <c r="C148" i="6" s="1"/>
  <c r="F152" i="6"/>
  <c r="F151" i="6" s="1"/>
  <c r="H151" i="6" s="1"/>
  <c r="C152" i="6"/>
  <c r="C151" i="6" s="1"/>
  <c r="F155" i="6"/>
  <c r="C155" i="6"/>
  <c r="F157" i="6"/>
  <c r="C157" i="6"/>
  <c r="F159" i="6"/>
  <c r="C159" i="6"/>
  <c r="G156" i="6"/>
  <c r="G153" i="6"/>
  <c r="G150" i="6"/>
  <c r="G147" i="6"/>
  <c r="G146" i="6"/>
  <c r="G145" i="6"/>
  <c r="G143" i="6"/>
  <c r="G142" i="6"/>
  <c r="G140" i="6"/>
  <c r="G139" i="6"/>
  <c r="G138" i="6"/>
  <c r="G136" i="6"/>
  <c r="G135" i="6"/>
  <c r="G133" i="6"/>
  <c r="G132" i="6"/>
  <c r="G131" i="6"/>
  <c r="G130" i="6"/>
  <c r="G129" i="6"/>
  <c r="G128" i="6"/>
  <c r="G127" i="6"/>
  <c r="G125" i="6"/>
  <c r="G124" i="6"/>
  <c r="G123" i="6"/>
  <c r="G120" i="6"/>
  <c r="G119" i="6"/>
  <c r="G118" i="6"/>
  <c r="G116" i="6"/>
  <c r="G112" i="6"/>
  <c r="G111" i="6"/>
  <c r="G110" i="6"/>
  <c r="G109" i="6"/>
  <c r="G108" i="6"/>
  <c r="G106" i="6"/>
  <c r="G105" i="6"/>
  <c r="G104" i="6"/>
  <c r="G102" i="6"/>
  <c r="G101" i="6"/>
  <c r="G100" i="6"/>
  <c r="G97" i="6"/>
  <c r="G96" i="6"/>
  <c r="G95" i="6"/>
  <c r="G93" i="6"/>
  <c r="G92" i="6"/>
  <c r="G89" i="6"/>
  <c r="G88" i="6"/>
  <c r="G87" i="6"/>
  <c r="G86" i="6"/>
  <c r="G84" i="6"/>
  <c r="G82" i="6"/>
  <c r="G81" i="6"/>
  <c r="G79" i="6"/>
  <c r="G77" i="6"/>
  <c r="G75" i="6"/>
  <c r="G72" i="6"/>
  <c r="G70" i="6"/>
  <c r="G69" i="6"/>
  <c r="G67" i="6"/>
  <c r="G64" i="6"/>
  <c r="G63" i="6"/>
  <c r="G62" i="6"/>
  <c r="G61" i="6"/>
  <c r="G59" i="6"/>
  <c r="G58" i="6"/>
  <c r="G55" i="6"/>
  <c r="G54" i="6"/>
  <c r="G53" i="6"/>
  <c r="G52" i="6"/>
  <c r="G51" i="6"/>
  <c r="G50" i="6"/>
  <c r="G49" i="6"/>
  <c r="G47" i="6"/>
  <c r="G45" i="6"/>
  <c r="G44" i="6"/>
  <c r="G43" i="6"/>
  <c r="G42" i="6"/>
  <c r="G41" i="6"/>
  <c r="G40" i="6"/>
  <c r="G39" i="6"/>
  <c r="G38" i="6"/>
  <c r="G37" i="6"/>
  <c r="G35" i="6"/>
  <c r="G34" i="6"/>
  <c r="G33" i="6"/>
  <c r="G32" i="6"/>
  <c r="G31" i="6"/>
  <c r="G30" i="6"/>
  <c r="G28" i="6"/>
  <c r="G27" i="6"/>
  <c r="G26" i="6"/>
  <c r="G25" i="6"/>
  <c r="G22" i="6"/>
  <c r="G21" i="6"/>
  <c r="G20" i="6"/>
  <c r="G18" i="6"/>
  <c r="G16" i="6"/>
  <c r="G15" i="6"/>
  <c r="G14" i="6"/>
  <c r="G13" i="6"/>
  <c r="G162" i="6"/>
  <c r="G160" i="6"/>
  <c r="G158" i="6"/>
  <c r="F161" i="6"/>
  <c r="C161" i="6"/>
  <c r="D11" i="2"/>
  <c r="E11" i="2"/>
  <c r="E10" i="2" s="1"/>
  <c r="H10" i="1" s="1"/>
  <c r="F13" i="2"/>
  <c r="C13" i="2"/>
  <c r="F15" i="2"/>
  <c r="C15" i="2"/>
  <c r="F20" i="2"/>
  <c r="C20" i="2"/>
  <c r="F23" i="2"/>
  <c r="C23" i="2"/>
  <c r="F26" i="2"/>
  <c r="C26" i="2"/>
  <c r="F29" i="2"/>
  <c r="C29" i="2"/>
  <c r="F35" i="2"/>
  <c r="C35" i="2"/>
  <c r="F42" i="2"/>
  <c r="C42" i="2"/>
  <c r="C34" i="2" s="1"/>
  <c r="F46" i="2"/>
  <c r="C46" i="2"/>
  <c r="F48" i="2"/>
  <c r="F45" i="2" s="1"/>
  <c r="C48" i="2"/>
  <c r="F52" i="2"/>
  <c r="C52" i="2"/>
  <c r="F55" i="2"/>
  <c r="C55" i="2"/>
  <c r="G64" i="2"/>
  <c r="F63" i="2"/>
  <c r="G63" i="2" s="1"/>
  <c r="C63" i="2"/>
  <c r="C58" i="2" s="1"/>
  <c r="F66" i="2"/>
  <c r="C66" i="2"/>
  <c r="F68" i="2"/>
  <c r="C68" i="2"/>
  <c r="E70" i="2"/>
  <c r="H11" i="1" s="1"/>
  <c r="D70" i="2"/>
  <c r="G11" i="1" s="1"/>
  <c r="F72" i="2"/>
  <c r="C72" i="2"/>
  <c r="F74" i="2"/>
  <c r="C74" i="2"/>
  <c r="G78" i="2"/>
  <c r="F77" i="2"/>
  <c r="C77" i="2"/>
  <c r="G27" i="4" l="1"/>
  <c r="G10" i="4"/>
  <c r="F34" i="2"/>
  <c r="H34" i="2" s="1"/>
  <c r="H27" i="4"/>
  <c r="F51" i="2"/>
  <c r="H51" i="2" s="1"/>
  <c r="C45" i="2"/>
  <c r="F12" i="2"/>
  <c r="H12" i="2" s="1"/>
  <c r="H45" i="2"/>
  <c r="G45" i="2"/>
  <c r="G34" i="2"/>
  <c r="F58" i="2"/>
  <c r="C65" i="2"/>
  <c r="C51" i="2"/>
  <c r="G51" i="2" s="1"/>
  <c r="G83" i="6"/>
  <c r="G78" i="6"/>
  <c r="C17" i="7"/>
  <c r="F22" i="1" s="1"/>
  <c r="J22" i="1" s="1"/>
  <c r="F65" i="2"/>
  <c r="H65" i="2" s="1"/>
  <c r="D10" i="2"/>
  <c r="G10" i="1" s="1"/>
  <c r="F71" i="2"/>
  <c r="H10" i="4"/>
  <c r="H32" i="7"/>
  <c r="C12" i="2"/>
  <c r="C90" i="6"/>
  <c r="E9" i="6"/>
  <c r="G57" i="6"/>
  <c r="C11" i="6"/>
  <c r="D9" i="6"/>
  <c r="G13" i="1"/>
  <c r="G144" i="6"/>
  <c r="G126" i="6"/>
  <c r="G66" i="6"/>
  <c r="G46" i="6"/>
  <c r="F11" i="6"/>
  <c r="H11" i="6" s="1"/>
  <c r="G141" i="6"/>
  <c r="G115" i="6"/>
  <c r="G107" i="6"/>
  <c r="G91" i="6"/>
  <c r="G74" i="6"/>
  <c r="G68" i="6"/>
  <c r="G48" i="6"/>
  <c r="G36" i="6"/>
  <c r="C23" i="6"/>
  <c r="G29" i="6"/>
  <c r="G161" i="6"/>
  <c r="F121" i="6"/>
  <c r="H121" i="6" s="1"/>
  <c r="G24" i="6"/>
  <c r="G17" i="6"/>
  <c r="G149" i="6"/>
  <c r="G157" i="6"/>
  <c r="C154" i="6"/>
  <c r="G117" i="6"/>
  <c r="F98" i="6"/>
  <c r="H98" i="6" s="1"/>
  <c r="G85" i="6"/>
  <c r="G80" i="6"/>
  <c r="G76" i="6"/>
  <c r="F56" i="6"/>
  <c r="H56" i="6" s="1"/>
  <c r="G19" i="6"/>
  <c r="C65" i="6"/>
  <c r="C114" i="6"/>
  <c r="C98" i="6"/>
  <c r="C73" i="6"/>
  <c r="G60" i="6"/>
  <c r="G148" i="6"/>
  <c r="H148" i="6"/>
  <c r="F73" i="6"/>
  <c r="F65" i="6"/>
  <c r="C121" i="6"/>
  <c r="C56" i="6"/>
  <c r="G151" i="6"/>
  <c r="G99" i="6"/>
  <c r="G94" i="6"/>
  <c r="F90" i="6"/>
  <c r="G71" i="6"/>
  <c r="F23" i="6"/>
  <c r="F154" i="6"/>
  <c r="F114" i="6"/>
  <c r="G152" i="6"/>
  <c r="G134" i="6"/>
  <c r="G12" i="6"/>
  <c r="G103" i="6"/>
  <c r="G122" i="6"/>
  <c r="G137" i="6"/>
  <c r="G155" i="6"/>
  <c r="G159" i="6"/>
  <c r="C71" i="2"/>
  <c r="G71" i="2" s="1"/>
  <c r="H71" i="2"/>
  <c r="F80" i="2"/>
  <c r="C80" i="2"/>
  <c r="F84" i="2"/>
  <c r="C84" i="2"/>
  <c r="G84" i="2" s="1"/>
  <c r="F87" i="2"/>
  <c r="C87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5" i="2"/>
  <c r="G36" i="2"/>
  <c r="G37" i="2"/>
  <c r="G38" i="2"/>
  <c r="G39" i="2"/>
  <c r="G40" i="2"/>
  <c r="G41" i="2"/>
  <c r="G42" i="2"/>
  <c r="G43" i="2"/>
  <c r="G44" i="2"/>
  <c r="G46" i="2"/>
  <c r="G47" i="2"/>
  <c r="G48" i="2"/>
  <c r="G49" i="2"/>
  <c r="G50" i="2"/>
  <c r="G52" i="2"/>
  <c r="G53" i="2"/>
  <c r="G54" i="2"/>
  <c r="G55" i="2"/>
  <c r="G56" i="2"/>
  <c r="G57" i="2"/>
  <c r="G59" i="2"/>
  <c r="G60" i="2"/>
  <c r="G61" i="2"/>
  <c r="G62" i="2"/>
  <c r="G66" i="2"/>
  <c r="G67" i="2"/>
  <c r="G68" i="2"/>
  <c r="G69" i="2"/>
  <c r="G72" i="2"/>
  <c r="G73" i="2"/>
  <c r="G74" i="2"/>
  <c r="G75" i="2"/>
  <c r="G77" i="2"/>
  <c r="G79" i="2"/>
  <c r="G81" i="2"/>
  <c r="G82" i="2"/>
  <c r="G83" i="2"/>
  <c r="G85" i="2"/>
  <c r="G86" i="2"/>
  <c r="G88" i="2"/>
  <c r="G80" i="2" l="1"/>
  <c r="G17" i="7"/>
  <c r="G11" i="6"/>
  <c r="G12" i="2"/>
  <c r="G58" i="2"/>
  <c r="H58" i="2"/>
  <c r="G65" i="2"/>
  <c r="C11" i="2"/>
  <c r="F11" i="2"/>
  <c r="C10" i="6"/>
  <c r="F13" i="1" s="1"/>
  <c r="C113" i="6"/>
  <c r="G56" i="6"/>
  <c r="G98" i="6"/>
  <c r="H114" i="6"/>
  <c r="G114" i="6"/>
  <c r="F113" i="6"/>
  <c r="I14" i="1" s="1"/>
  <c r="H154" i="6"/>
  <c r="G154" i="6"/>
  <c r="G121" i="6"/>
  <c r="F10" i="6"/>
  <c r="G23" i="6"/>
  <c r="H23" i="6"/>
  <c r="H65" i="6"/>
  <c r="G65" i="6"/>
  <c r="H90" i="6"/>
  <c r="G90" i="6"/>
  <c r="G73" i="6"/>
  <c r="H73" i="6"/>
  <c r="F76" i="2"/>
  <c r="F70" i="2" s="1"/>
  <c r="I11" i="1" s="1"/>
  <c r="H76" i="2"/>
  <c r="G87" i="2"/>
  <c r="C76" i="2"/>
  <c r="C70" i="2" s="1"/>
  <c r="F11" i="1" s="1"/>
  <c r="G23" i="1"/>
  <c r="G26" i="1" s="1"/>
  <c r="H12" i="1"/>
  <c r="G11" i="2" l="1"/>
  <c r="K11" i="1"/>
  <c r="J11" i="1"/>
  <c r="C10" i="2"/>
  <c r="F10" i="1"/>
  <c r="G76" i="2"/>
  <c r="I10" i="1"/>
  <c r="K10" i="1" s="1"/>
  <c r="H11" i="2"/>
  <c r="F10" i="2"/>
  <c r="H10" i="2" s="1"/>
  <c r="F9" i="6"/>
  <c r="H9" i="6" s="1"/>
  <c r="I13" i="1"/>
  <c r="J13" i="1" s="1"/>
  <c r="C9" i="6"/>
  <c r="F14" i="1"/>
  <c r="F15" i="1" s="1"/>
  <c r="K14" i="1"/>
  <c r="H10" i="6"/>
  <c r="G10" i="6"/>
  <c r="G113" i="6"/>
  <c r="H113" i="6"/>
  <c r="H70" i="2"/>
  <c r="G70" i="2"/>
  <c r="H23" i="1"/>
  <c r="H15" i="1"/>
  <c r="I23" i="1"/>
  <c r="I26" i="1" s="1"/>
  <c r="G12" i="1"/>
  <c r="G15" i="1"/>
  <c r="F23" i="1"/>
  <c r="F26" i="1" s="1"/>
  <c r="I12" i="1" l="1"/>
  <c r="K12" i="1" s="1"/>
  <c r="G10" i="2"/>
  <c r="F12" i="1"/>
  <c r="J12" i="1" s="1"/>
  <c r="G9" i="6"/>
  <c r="J14" i="1"/>
  <c r="K13" i="1"/>
  <c r="I15" i="1"/>
  <c r="J15" i="1" s="1"/>
  <c r="H26" i="1"/>
  <c r="K26" i="1" s="1"/>
  <c r="K23" i="1"/>
  <c r="J26" i="1"/>
  <c r="J23" i="1"/>
  <c r="H16" i="1"/>
  <c r="H27" i="1" s="1"/>
  <c r="G16" i="1"/>
  <c r="G27" i="1" s="1"/>
  <c r="F16" i="1" l="1"/>
  <c r="F27" i="1" s="1"/>
  <c r="K16" i="1"/>
  <c r="K15" i="1"/>
  <c r="I27" i="1" l="1"/>
  <c r="K27" i="1" s="1"/>
  <c r="J27" i="1" l="1"/>
</calcChain>
</file>

<file path=xl/sharedStrings.xml><?xml version="1.0" encoding="utf-8"?>
<sst xmlns="http://schemas.openxmlformats.org/spreadsheetml/2006/main" count="745" uniqueCount="563">
  <si>
    <t>I. OPĆI DIO</t>
  </si>
  <si>
    <t>SAŽETAK  RAČUNA PRIHODA I RASHODA I RAČUNA FINANCIRANJA</t>
  </si>
  <si>
    <t>SAŽETAK RAČUNA PRIHODA I RASHODA</t>
  </si>
  <si>
    <t>BROJČANA OZNAKA I NAZIV</t>
  </si>
  <si>
    <t>INDEKS</t>
  </si>
  <si>
    <t>INDEKS**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</si>
  <si>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</si>
  <si>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</si>
  <si>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</si>
  <si>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</si>
  <si>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</si>
  <si>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</si>
  <si>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</si>
  <si>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</si>
  <si>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</si>
  <si>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</si>
  <si>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</si>
  <si>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</si>
  <si>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</si>
  <si>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</si>
  <si>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</si>
  <si>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</si>
  <si>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</si>
  <si>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 xml:space="preserve"> RAČUN PRIHODA I RASHODA </t>
  </si>
  <si>
    <t xml:space="preserve">IZVJEŠTAJ O PRIHODIMA I RASHODIMA PREMA EKONOMSKOJ KLASIFIKACIJI </t>
  </si>
  <si>
    <t>UKUPNI PRIHODI</t>
  </si>
  <si>
    <t/>
  </si>
  <si>
    <t>Prihodi i rashodi</t>
  </si>
  <si>
    <t>EUR</t>
  </si>
  <si>
    <t>PRIHODI</t>
  </si>
  <si>
    <t>6</t>
  </si>
  <si>
    <t>Prihodi poslovanja</t>
  </si>
  <si>
    <t>61</t>
  </si>
  <si>
    <t>63</t>
  </si>
  <si>
    <t>Pomoći iz inozemstva (darovnice) i od subjekata unutar općeg proračuna</t>
  </si>
  <si>
    <t>632</t>
  </si>
  <si>
    <t>Pomoći od međunarodnih organizacija te institucija i tijela EU</t>
  </si>
  <si>
    <t>6323</t>
  </si>
  <si>
    <t>Tekuće pomoći od institucija i tijela  EU</t>
  </si>
  <si>
    <t>6324</t>
  </si>
  <si>
    <t>Kapitalne pomoći od institucija i tijela  EU</t>
  </si>
  <si>
    <t>64</t>
  </si>
  <si>
    <t>Prihodi od imovine</t>
  </si>
  <si>
    <t>641</t>
  </si>
  <si>
    <t>Prihodi od financijske imovine</t>
  </si>
  <si>
    <t>6417</t>
  </si>
  <si>
    <t>Prihodi iz dobiti trgovačkih društava, kreditnih i ostalih financijskih institucija po posebnim propisima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</si>
  <si>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</si>
  <si>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</si>
  <si>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</si>
  <si>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</si>
  <si>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</si>
  <si>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</si>
  <si>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IZVJEŠTAJ O PRIHODIMA I RASHODIMA PREMA IZVORIMA FINANCIRANJA</t>
  </si>
  <si>
    <t>1</t>
  </si>
  <si>
    <t>Opći prihodi i primici</t>
  </si>
  <si>
    <t>11</t>
  </si>
  <si>
    <t>4</t>
  </si>
  <si>
    <t>Prihodi za posebne namjene</t>
  </si>
  <si>
    <t>41</t>
  </si>
  <si>
    <t>43</t>
  </si>
  <si>
    <t>Ostali prihodi za posebne namjene</t>
  </si>
  <si>
    <t>5</t>
  </si>
  <si>
    <t>Pomoći</t>
  </si>
  <si>
    <t>51</t>
  </si>
  <si>
    <t>Pomoći EU</t>
  </si>
  <si>
    <t>56</t>
  </si>
  <si>
    <t>Fondovi EU</t>
  </si>
  <si>
    <t>57</t>
  </si>
  <si>
    <t>Ostali programi EU</t>
  </si>
  <si>
    <t>58</t>
  </si>
  <si>
    <t>Instrumenti EU nove generacije</t>
  </si>
  <si>
    <t>RASHODI</t>
  </si>
  <si>
    <t>12</t>
  </si>
  <si>
    <t>Sredstva učešća za pomoći</t>
  </si>
  <si>
    <t>52</t>
  </si>
  <si>
    <t>Ostale pomoći</t>
  </si>
  <si>
    <t>8</t>
  </si>
  <si>
    <t>Namjenski primici od zaduživanja</t>
  </si>
  <si>
    <t>81</t>
  </si>
  <si>
    <t>UKUPNI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</si>
  <si>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</si>
  <si>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</si>
  <si>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</si>
  <si>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</si>
  <si>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</si>
  <si>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</si>
  <si>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</si>
  <si>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</si>
  <si>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</si>
  <si>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</si>
  <si>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</si>
  <si>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</si>
  <si>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</si>
  <si>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</si>
  <si>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</si>
  <si>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</si>
  <si>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</si>
  <si>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</si>
  <si>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</si>
  <si>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</si>
  <si>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</si>
  <si>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</si>
  <si>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</si>
  <si>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</si>
  <si>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</si>
  <si>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</si>
  <si>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</si>
  <si>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</si>
  <si>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</si>
  <si>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</si>
  <si>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</si>
  <si>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</si>
  <si>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</si>
  <si>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</si>
  <si>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</si>
  <si>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</si>
  <si>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</si>
  <si>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</si>
  <si>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</si>
  <si>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</si>
  <si>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</si>
  <si>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</si>
  <si>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</si>
  <si>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</si>
  <si>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</si>
  <si>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</si>
  <si>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</si>
  <si>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</si>
  <si>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</si>
  <si>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</si>
  <si>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</si>
  <si>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</si>
  <si>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</si>
  <si>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</si>
  <si>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</si>
  <si>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</si>
  <si>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</si>
  <si>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</si>
  <si>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</si>
  <si>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</si>
  <si>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</si>
  <si>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</si>
  <si>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</si>
  <si>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</si>
  <si>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</si>
  <si>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</si>
  <si>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</si>
  <si>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</si>
  <si>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</si>
  <si>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</si>
  <si>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</si>
  <si>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</si>
  <si>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</si>
  <si>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</si>
  <si>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</si>
  <si>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</si>
  <si>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</si>
  <si>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</si>
  <si>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</si>
  <si>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</si>
  <si>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</si>
  <si>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</si>
  <si>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</si>
  <si>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</si>
  <si>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</si>
  <si>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35</t>
  </si>
  <si>
    <t>Subvencije</t>
  </si>
  <si>
    <t>352</t>
  </si>
  <si>
    <t>Subvencije trgovačkim društvima, poljoprivrednicima i obrtnicima izvan javnog sektora</t>
  </si>
  <si>
    <t>3522</t>
  </si>
  <si>
    <t>Subvencije trgovačkim društvima izvan javnog sektora</t>
  </si>
  <si>
    <t>353</t>
  </si>
  <si>
    <t>Subvencije trgovačkim društvima, zadrugama, poljoprivrednicima i obrtnicima iz EU sredstava</t>
  </si>
  <si>
    <t>3531</t>
  </si>
  <si>
    <t>36</t>
  </si>
  <si>
    <t>Pomoći dane u inozemstvo i unutar općeg proračuna</t>
  </si>
  <si>
    <t>361</t>
  </si>
  <si>
    <t>Pomoći inozemnim vladama</t>
  </si>
  <si>
    <t>3611</t>
  </si>
  <si>
    <t>Tekuće pomoći inozemnim vladama</t>
  </si>
  <si>
    <t>363</t>
  </si>
  <si>
    <t>Pomoći unutar općeg proračuna</t>
  </si>
  <si>
    <t>3631</t>
  </si>
  <si>
    <t>Tekuće pomoći unutar općeg proračuna</t>
  </si>
  <si>
    <t>366</t>
  </si>
  <si>
    <t>Pomoći proračunskim korisnicima drugih proračuna</t>
  </si>
  <si>
    <t>3661</t>
  </si>
  <si>
    <t>Tekuće pomoći proračunskim korisnicima drugih proračuna</t>
  </si>
  <si>
    <t>3662</t>
  </si>
  <si>
    <t>Kapitalne pomoći proračunskim korisnicima drugih proračuna</t>
  </si>
  <si>
    <t>368</t>
  </si>
  <si>
    <t>Pomoći temeljem prijenosa EU sredstava</t>
  </si>
  <si>
    <t>3681</t>
  </si>
  <si>
    <t>Tekuće pomoći temeljem prijenosa EU sredstava</t>
  </si>
  <si>
    <t>369</t>
  </si>
  <si>
    <t>Prijenosi između proračunskih korisnika istog proračuna</t>
  </si>
  <si>
    <t>3691</t>
  </si>
  <si>
    <t>Tekući prijenosi između proračunskih korisnika istog proračuna</t>
  </si>
  <si>
    <t>3692</t>
  </si>
  <si>
    <t>Kapitalni prijenosi između proračunskih korisnika istog proračuna</t>
  </si>
  <si>
    <t>3694</t>
  </si>
  <si>
    <t>Kapitalni prijenosi između proračunskih korisnika istog proračuna temeljem prijenosa EU sredstava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</si>
  <si>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</si>
  <si>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</si>
  <si>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</si>
  <si>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</si>
  <si>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</si>
  <si>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</si>
  <si>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38</t>
  </si>
  <si>
    <t>Ostali rashodi</t>
  </si>
  <si>
    <t>381</t>
  </si>
  <si>
    <t>Tekuće donacije</t>
  </si>
  <si>
    <t>3811</t>
  </si>
  <si>
    <t>Tekuće donacije u novcu</t>
  </si>
  <si>
    <t>3813</t>
  </si>
  <si>
    <t>Tekuće donacije iz EU sredstava</t>
  </si>
  <si>
    <t>382</t>
  </si>
  <si>
    <t>Kapitalne donacije</t>
  </si>
  <si>
    <t>3821</t>
  </si>
  <si>
    <t>Kapitalne donacije neprofitnim organizacijama</t>
  </si>
  <si>
    <t>3823</t>
  </si>
  <si>
    <t>Kapitalne donacije iz EU sredstava</t>
  </si>
  <si>
    <t>383</t>
  </si>
  <si>
    <t>Kazne, penali i naknade štete</t>
  </si>
  <si>
    <t>3834</t>
  </si>
  <si>
    <t>Ugovorene kazne i ostale naknade šteta</t>
  </si>
  <si>
    <t>Rashodi za nabavu nefinancijske imovine</t>
  </si>
  <si>
    <t>Rashodi za nabavu neproizvedene dugotrajne imovine</t>
  </si>
  <si>
    <t>412</t>
  </si>
  <si>
    <t>Nematerijalna imovina</t>
  </si>
  <si>
    <t>4123</t>
  </si>
  <si>
    <t>Licence</t>
  </si>
  <si>
    <t>42</t>
  </si>
  <si>
    <t>Rashodi za nabavu proizvedene dugotrajne imovine</t>
  </si>
  <si>
    <t>421</t>
  </si>
  <si>
    <t>Građevinski objekti</t>
  </si>
  <si>
    <t>4212</t>
  </si>
  <si>
    <t>Poslovni objekti</t>
  </si>
  <si>
    <t>422</t>
  </si>
  <si>
    <t>Postrojenja i oprema</t>
  </si>
  <si>
    <t>4221</t>
  </si>
  <si>
    <t>Uredska oprema i namještaj</t>
  </si>
  <si>
    <t>4224</t>
  </si>
  <si>
    <t>Medicinska i laboratorijska oprema</t>
  </si>
  <si>
    <t>426</t>
  </si>
  <si>
    <t>Nematerijalna proizvedena imovina</t>
  </si>
  <si>
    <t>4262</t>
  </si>
  <si>
    <t>Ulaganja u računalne programe</t>
  </si>
  <si>
    <t>45</t>
  </si>
  <si>
    <t>Rashodi za dodatna ulaganja na nefinancijskoj imovini</t>
  </si>
  <si>
    <t>451</t>
  </si>
  <si>
    <t>Dodatna ulaganja na građevinskim objektima</t>
  </si>
  <si>
    <t>4511</t>
  </si>
  <si>
    <t>IZVJEŠTAJ RAČUNA FINANCIRANJA PREMA EKONOMSKOJ KLASIFIKACIJI</t>
  </si>
  <si>
    <t>UKUPNO RASHODI</t>
  </si>
  <si>
    <t>Primici i izdaci</t>
  </si>
  <si>
    <t>PRIMICI</t>
  </si>
  <si>
    <t>Primici od financijske imovine i zaduživanja</t>
  </si>
  <si>
    <t>IZVJEŠTAJ RAČUNA FINANCIRANJA PREMA IZVORIMA FINANCIRANJA</t>
  </si>
  <si>
    <t>INDEKS
(5)/(2)</t>
  </si>
  <si>
    <t>INDEKS
(5)/(4)</t>
  </si>
  <si>
    <t>631</t>
  </si>
  <si>
    <t>Pomoći od inozemnih vlada</t>
  </si>
  <si>
    <t>6311</t>
  </si>
  <si>
    <t>Tekuće pomoći od inozemnih vlada</t>
  </si>
  <si>
    <t>6321</t>
  </si>
  <si>
    <t>Tekuće pomoći od međunarodnih organizacija</t>
  </si>
  <si>
    <t>6322</t>
  </si>
  <si>
    <t>Kapitalne pomoći od međunarodnih organizacija</t>
  </si>
  <si>
    <t>634</t>
  </si>
  <si>
    <t>Pomoći od ostalih subjekata unutar općeg proračuna</t>
  </si>
  <si>
    <t>6341</t>
  </si>
  <si>
    <t>Tekuće pomoći od ostalih subjekata unutar općeg proračuna</t>
  </si>
  <si>
    <t>6342</t>
  </si>
  <si>
    <t>Kapitalne pomoći od ostalih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</si>
  <si>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</si>
  <si>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</si>
  <si>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</si>
  <si>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</si>
  <si>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</si>
  <si>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</si>
  <si>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</si>
  <si>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iz državnog proračuna temeljem prijenosa EU sredstava</t>
  </si>
  <si>
    <t>6381</t>
  </si>
  <si>
    <t>Tekuće pomoći iz državnog proračuna temeljem prijenosa EU sredstava</t>
  </si>
  <si>
    <t>6382</t>
  </si>
  <si>
    <t>Kapitalne pomoći iz državnog proračuna temeljem prijenosa EU sredstava</t>
  </si>
  <si>
    <t>639</t>
  </si>
  <si>
    <t>6391</t>
  </si>
  <si>
    <t>6392</t>
  </si>
  <si>
    <t>6393</t>
  </si>
  <si>
    <t>Tekući prijenosi između proračunskih korisnika istog proračuna temeljem prijenosa EU sredstava</t>
  </si>
  <si>
    <t>6394</t>
  </si>
  <si>
    <t>6413</t>
  </si>
  <si>
    <t>Kamate na oročena sredstva i depozite po viđenju</t>
  </si>
  <si>
    <t>6414</t>
  </si>
  <si>
    <t>Prihodi od zateznih kamata</t>
  </si>
  <si>
    <t>6415</t>
  </si>
  <si>
    <t>Prihodi od pozitivnih tečajnih razlika i razlika zbog primjene valutne klauzule</t>
  </si>
  <si>
    <t>6416</t>
  </si>
  <si>
    <t>Prihodi od dividendi</t>
  </si>
  <si>
    <t>6419</t>
  </si>
  <si>
    <t>Ostali prihodi od financijske imovine</t>
  </si>
  <si>
    <t>642</t>
  </si>
  <si>
    <t>Prihodi od nefinancijske imovine</t>
  </si>
  <si>
    <t>6425</t>
  </si>
  <si>
    <t>Prihodi od prodaje kratkotrajne nefinancijske imovine</t>
  </si>
  <si>
    <t>6429</t>
  </si>
  <si>
    <t>Ostali prihodi od nefinancijske imovine</t>
  </si>
  <si>
    <t>651</t>
  </si>
  <si>
    <t>Upravne i administrativne pristojbe</t>
  </si>
  <si>
    <t>6514</t>
  </si>
  <si>
    <t>Ostale pristojbe i naknade</t>
  </si>
  <si>
    <t>6521</t>
  </si>
  <si>
    <t>Prihodi državne uprave</t>
  </si>
  <si>
    <t>66</t>
  </si>
  <si>
    <t>Prihodi od prodaje proizvoda i robe te pruženih usluga i prihodi od donacija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</si>
  <si>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</si>
  <si>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</si>
  <si>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</si>
  <si>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</si>
  <si>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</si>
  <si>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</si>
  <si>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</si>
  <si>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</t>
  </si>
  <si>
    <t>6631</t>
  </si>
  <si>
    <t>6632</t>
  </si>
  <si>
    <t>68</t>
  </si>
  <si>
    <t>Kazne, upravne mjere i ostali prihodi</t>
  </si>
  <si>
    <t>681</t>
  </si>
  <si>
    <t>Kazne i upravne mjere</t>
  </si>
  <si>
    <t>6819</t>
  </si>
  <si>
    <t>Ostale kazne</t>
  </si>
  <si>
    <t>683</t>
  </si>
  <si>
    <t>Ostali prihodi</t>
  </si>
  <si>
    <t>6831</t>
  </si>
  <si>
    <t>7</t>
  </si>
  <si>
    <t>Prihodi od prodaje nefinancijske imovine</t>
  </si>
  <si>
    <t>71</t>
  </si>
  <si>
    <t>Prihodi od prodaje neproizvedene dugotrajne imovine</t>
  </si>
  <si>
    <t>711</t>
  </si>
  <si>
    <t>Prihodi od prodaje materijalne imovine - prirodnih bogatstava</t>
  </si>
  <si>
    <t>7111</t>
  </si>
  <si>
    <t>Zemljište</t>
  </si>
  <si>
    <t>712</t>
  </si>
  <si>
    <t>Prihodi od prodaje nematerijalne imovine</t>
  </si>
  <si>
    <t>7124</t>
  </si>
  <si>
    <t>Ostala prava</t>
  </si>
  <si>
    <t>72</t>
  </si>
  <si>
    <t>Prihodi od prodaje proizvedene dugotrajne imovine</t>
  </si>
  <si>
    <t>721</t>
  </si>
  <si>
    <t>Prihodi od prodaje građevinskih objekata</t>
  </si>
  <si>
    <t>7211</t>
  </si>
  <si>
    <t>Stambeni objekti</t>
  </si>
  <si>
    <t>7212</t>
  </si>
  <si>
    <t>722</t>
  </si>
  <si>
    <t>Prihodi od prodaje postrojenja i opreme</t>
  </si>
  <si>
    <t>7221</t>
  </si>
  <si>
    <t>7226</t>
  </si>
  <si>
    <t>Sportska i glazbena oprema</t>
  </si>
  <si>
    <t>7227</t>
  </si>
  <si>
    <t>Uređaji, strojevi i oprema za ostale namjene</t>
  </si>
  <si>
    <t>723</t>
  </si>
  <si>
    <t>Prihodi od prodaje prijevoznih sredstava</t>
  </si>
  <si>
    <t>7231</t>
  </si>
  <si>
    <t>Prijevozna sredstva u cestovnom prometu</t>
  </si>
  <si>
    <t>7233</t>
  </si>
  <si>
    <t>Prijevozna sredstva u pomorskom i riječnom prometu</t>
  </si>
  <si>
    <t>725</t>
  </si>
  <si>
    <t>Prihodi od prodaje višegodišnjih nasada i osnovnog stada</t>
  </si>
  <si>
    <t>7252</t>
  </si>
  <si>
    <t>Osnovno stado</t>
  </si>
  <si>
    <t>3112</t>
  </si>
  <si>
    <t>Plaće u naravi</t>
  </si>
  <si>
    <t>3114</t>
  </si>
  <si>
    <t>Plaće za posebne uvjete rada</t>
  </si>
  <si>
    <t>3131</t>
  </si>
  <si>
    <t>Doprinosi za mirovinsko osiguranje</t>
  </si>
  <si>
    <t>3133</t>
  </si>
  <si>
    <t>Doprinosi za obvezno osiguranje u slučaju nezaposlenosti</t>
  </si>
  <si>
    <t>3222</t>
  </si>
  <si>
    <t>Materijal i sirovine</t>
  </si>
  <si>
    <t>342</t>
  </si>
  <si>
    <t>Kamate za primljene kredite i zajmove</t>
  </si>
  <si>
    <t>3422</t>
  </si>
  <si>
    <t>Kamate za primljene kredite i zajmove od kreditnih i ostalih financijskih institucija u javnom sektoru</t>
  </si>
  <si>
    <t>3423</t>
  </si>
  <si>
    <t>Kamate za primljene kredite i zajmove od kreditnih i ostalih financijskih institucija izvan javnog sektora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</si>
  <si>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</si>
  <si>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</si>
  <si>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</si>
  <si>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</si>
  <si>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</si>
  <si>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</si>
  <si>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351</t>
  </si>
  <si>
    <t>Subvencije trgovačkim društvima u javnom sektoru</t>
  </si>
  <si>
    <t>3511</t>
  </si>
  <si>
    <t>Subvencije kreditnim i ostalim financijskim institucijama u javnom sektoru</t>
  </si>
  <si>
    <t>3521</t>
  </si>
  <si>
    <t>Subvencije kreditnim i ostalim financijskim institucijama izvan javnog sektora</t>
  </si>
  <si>
    <t>362</t>
  </si>
  <si>
    <t>Pomoći međunarodnim organizacijama te institucijama i tijelima EU</t>
  </si>
  <si>
    <t>3621</t>
  </si>
  <si>
    <t>Tekuće pomoći međunarodnim organizacijama te institucijama i tijelima EU</t>
  </si>
  <si>
    <t>3693</t>
  </si>
  <si>
    <t>371</t>
  </si>
  <si>
    <t>Naknade građanima i kućanstvima na temelju osiguranja</t>
  </si>
  <si>
    <t>3712</t>
  </si>
  <si>
    <t>Naknade građanima i kućanstvima u naravi - neposredno ili putem ustanova izvan javnog sektora</t>
  </si>
  <si>
    <t>3714</t>
  </si>
  <si>
    <t>Naknade građanima i kućanstvima u naravi - putem ustanova u javnom sektoru</t>
  </si>
  <si>
    <t>3722</t>
  </si>
  <si>
    <t>Naknade građanima i kućanstvima u naravi</t>
  </si>
  <si>
    <t>3723</t>
  </si>
  <si>
    <t>Naknade građanima i kućanstvima iz EU sredstava</t>
  </si>
  <si>
    <t>3812</t>
  </si>
  <si>
    <t>Tekuće donacije u naravi</t>
  </si>
  <si>
    <t>3822</t>
  </si>
  <si>
    <t>Kapitalne donacije građanima i kućanstvima</t>
  </si>
  <si>
    <t>3831</t>
  </si>
  <si>
    <t>Naknade šteta pravnim i fizičkim osobama</t>
  </si>
  <si>
    <t>3832</t>
  </si>
  <si>
    <t>Penali, ležarine i drugo</t>
  </si>
  <si>
    <t>3833</t>
  </si>
  <si>
    <t>Naknade šteta zaposlenicima</t>
  </si>
  <si>
    <t>3835</t>
  </si>
  <si>
    <t>411</t>
  </si>
  <si>
    <t>Materijalna imovina - prirodna bogatstva</t>
  </si>
  <si>
    <t>4111</t>
  </si>
  <si>
    <t>4124</t>
  </si>
  <si>
    <t>4126</t>
  </si>
  <si>
    <t>Ostala nematerijalna imovina</t>
  </si>
  <si>
    <t>4211</t>
  </si>
  <si>
    <t>4214</t>
  </si>
  <si>
    <t>Ostali građevinski objekti</t>
  </si>
  <si>
    <t>4222</t>
  </si>
  <si>
    <t>Komunikacijska oprema</t>
  </si>
  <si>
    <t>4223</t>
  </si>
  <si>
    <t>Oprema za održavanje i zaštitu</t>
  </si>
  <si>
    <t>4225</t>
  </si>
  <si>
    <t>Instrumenti, uređaji i strojevi</t>
  </si>
  <si>
    <t>4226</t>
  </si>
  <si>
    <t>4227</t>
  </si>
  <si>
    <t>423</t>
  </si>
  <si>
    <t>Prijevozna sredstva</t>
  </si>
  <si>
    <t>4231</t>
  </si>
  <si>
    <t>4233</t>
  </si>
  <si>
    <t>424</t>
  </si>
  <si>
    <t>Knjige, umjetnička djela i ostale izložbene vrijednosti</t>
  </si>
  <si>
    <t>4241</t>
  </si>
  <si>
    <t>Knjige</t>
  </si>
  <si>
    <t>4242</t>
  </si>
  <si>
    <t>Umjetnička djela (izložena u galerijama, muzejima i slično)</t>
  </si>
  <si>
    <t>4244</t>
  </si>
  <si>
    <t>Ostale nespomenute izložbene vrijednosti</t>
  </si>
  <si>
    <t>425</t>
  </si>
  <si>
    <t>Višegodišnji nasadi i osnovno stado</t>
  </si>
  <si>
    <t>4251</t>
  </si>
  <si>
    <t>Višegodišnji nasadi</t>
  </si>
  <si>
    <t>4252</t>
  </si>
  <si>
    <t>4263</t>
  </si>
  <si>
    <t>Umjetnička, literarna i znanstvena djela</t>
  </si>
  <si>
    <t>4264</t>
  </si>
  <si>
    <t>Ostala nematerijalna proizvedena imovina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</si>
  <si>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</si>
  <si>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</si>
  <si>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</si>
  <si>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</si>
  <si>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</si>
  <si>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</si>
  <si>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</si>
  <si>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</si>
  <si>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</si>
  <si>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</si>
  <si>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Strateške zalihe</t>
  </si>
  <si>
    <t>452</t>
  </si>
  <si>
    <t>Dodatna ulaganja na postrojenjima i opremi</t>
  </si>
  <si>
    <t>4521</t>
  </si>
  <si>
    <t>453</t>
  </si>
  <si>
    <t>Dodatna ulaganja na prijevoznim sredstvima</t>
  </si>
  <si>
    <t>4531</t>
  </si>
  <si>
    <t>454</t>
  </si>
  <si>
    <t>Dodatna ulaganja za ostalu nefinancijsku imovinu</t>
  </si>
  <si>
    <t>4541</t>
  </si>
  <si>
    <t>Vlastiti prihodi</t>
  </si>
  <si>
    <t>Donacije</t>
  </si>
  <si>
    <t>Prihodi od nefin. imovine i nadoknade štete s osnova osig.</t>
  </si>
  <si>
    <t>IZVJEŠTAJ O RASHODIMA PREMA FUNKCIJSKOJ KLASIFIKACIJI</t>
  </si>
  <si>
    <t>01</t>
  </si>
  <si>
    <t>Opće javne usluge</t>
  </si>
  <si>
    <t>015</t>
  </si>
  <si>
    <t>Istraživanje i razvoj: Opće javne usluge</t>
  </si>
  <si>
    <t>09</t>
  </si>
  <si>
    <t>Obrazovanje</t>
  </si>
  <si>
    <t>094</t>
  </si>
  <si>
    <t>Visoka naobrazba</t>
  </si>
  <si>
    <t>Primljeni povrati glavnica danih zajmova i depozita</t>
  </si>
  <si>
    <t>818</t>
  </si>
  <si>
    <t>Primici od povrata depozita i jamčevnih pologa</t>
  </si>
  <si>
    <t>8181</t>
  </si>
  <si>
    <t>Primici od povrata depozita od kreditnih i ostalih financijskih institucija - tuzemni</t>
  </si>
  <si>
    <t>83</t>
  </si>
  <si>
    <t>Primici od prodaje dionica i udjela u glavnici</t>
  </si>
  <si>
    <t>833</t>
  </si>
  <si>
    <t>Primici od prodaje dionica i udjela u glavnici kreditnih i ostalih financijskih institucija izvan javnog sektora</t>
  </si>
  <si>
    <t>8331</t>
  </si>
  <si>
    <t>Dionice i udjeli u glavnici tuzemnih kreditnih i ostalih financijskih institucija izvan javnog sektora</t>
  </si>
  <si>
    <t>IZDACI</t>
  </si>
  <si>
    <t>Izdaci za financijsku imovinu i otplate zajmova</t>
  </si>
  <si>
    <t>Izdaci za dane zajmove i depozite</t>
  </si>
  <si>
    <t>53</t>
  </si>
  <si>
    <t>Izdaci za dionice i udjele u glavnici</t>
  </si>
  <si>
    <t>532</t>
  </si>
  <si>
    <t>Dionice i udjeli u glavnici trgovačkih društava u javnom sektoru</t>
  </si>
  <si>
    <t>5321</t>
  </si>
  <si>
    <t>534</t>
  </si>
  <si>
    <t>Dionice i udjeli u glavnici trgovačkih društava izvan javnog sektora</t>
  </si>
  <si>
    <t>5341</t>
  </si>
  <si>
    <t>Dionice i udjeli u glavnici tuzemnih trgovačkih društava izvan javnog sektora</t>
  </si>
  <si>
    <t>54</t>
  </si>
  <si>
    <t>Izdaci za otplatu glavnice primljenih kredita i zajmova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</si>
  <si>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</si>
  <si>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</si>
  <si>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</si>
  <si>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</si>
  <si>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544</t>
  </si>
  <si>
    <t>Otplata glavnice primljenih kredita i zajmova od kreditnih i ostalih financijskih institucija izvan javnog sektora</t>
  </si>
  <si>
    <t>5443</t>
  </si>
  <si>
    <t>Otplata glavnice primljenih kredita od tuzemnih kreditnih institucija izvan javnog sektora</t>
  </si>
  <si>
    <t>Prihodi iz proračuna</t>
  </si>
  <si>
    <t>stupac 2: ostvarenje/izvršenje za izvještajno razdoblje prethodne proračunske godine na razini razreda, skupine, podskupine i odjeljka ekonomske klasifikacije</t>
  </si>
  <si>
    <t>stupac 3: izvorni plan odnosno rebalans za proračunsku godinu na razini razreda i skupine ekonomske klasifikacije</t>
  </si>
  <si>
    <t>stupac 4: tekući plan za proračunsku godinu na razini razreda i skupine ekonomske klasifikacije</t>
  </si>
  <si>
    <t>stupac 5: ostvarenje/izvršenje za izvještajno razdoblje na razini razreda, skupine, podskupine i odjeljka ekonomske klasifikacije</t>
  </si>
  <si>
    <t>stupac 6: indeks ostvarenja/izvršenja za izvještajno razdoblje u odnosu na ostvarenje/izvršenje za izvještajno razdoblje prethodne godine</t>
  </si>
  <si>
    <t>stupac 7: indeks ostvarenja/izvršenja za izvještajno razdoblje u odnosu na tekući plan za proračunsku godinu</t>
  </si>
  <si>
    <t>stupac 1: brojčana oznaka i naziv računa prihoda i rashoda ekonomske klasifikacije na razini razreda, skupine, podskupine i odjeljka ekonomske klasifikacije</t>
  </si>
  <si>
    <t>Prihodi od HZZO-a na temelju ugovornih obveza</t>
  </si>
  <si>
    <t>Izdaci za dane zajmove neprofitnim organizacijama, građanima i kućanstvima</t>
  </si>
  <si>
    <t>Dani zajmovi neprofitnim organizacijama, građanima i kućanstvima u tuzemstvu</t>
  </si>
  <si>
    <t>Dani zajmovi neprofitnim organizacijama, građanima i kućanstvima u inozemstvu</t>
  </si>
  <si>
    <t>Izdaci za dane zajmove trgovačkim društvima u javnom sektoru</t>
  </si>
  <si>
    <t>Dani zajmovi trgovačkim društvima u javnom sektoru</t>
  </si>
  <si>
    <t xml:space="preserve">Izdaci za depozite i jamčevne pologe </t>
  </si>
  <si>
    <t>Izdaci za depozite u kreditnim i ostalim financijskim institucijama - tuzemni</t>
  </si>
  <si>
    <t xml:space="preserve">Izdaci za jamčevne pologe </t>
  </si>
  <si>
    <t>Rashodi</t>
  </si>
  <si>
    <t>IZVORNI PLAN ILI REBALANS 2024.*</t>
  </si>
  <si>
    <t>TEKUĆI PLAN 2024.*</t>
  </si>
  <si>
    <t>IZVORNI PLAN ILI REBALANS 
2024.</t>
  </si>
  <si>
    <t>TEKUĆI PLAN 
2024.</t>
  </si>
  <si>
    <t xml:space="preserve">OSTVARENJE/IZVRŠENJE 
1.-12.2023. </t>
  </si>
  <si>
    <t xml:space="preserve">OSTVARENJE/IZVRŠENJE 
1.-12.2024. </t>
  </si>
  <si>
    <t>Napomena : Iznosi u stupcima "OSTVARENJE/IZVRŠENJE 1.-12.2023." i "OSTVARENJE/IZVRŠENJE 1.-12. 2024." iskazuju se na dvije decimale.</t>
  </si>
  <si>
    <t>OSTVARENJE/IZVRŠENJE 
01.2023. - 012.2023.</t>
  </si>
  <si>
    <t>OSTVARENJE/IZVRŠENJE 
01.2024. - 12.2024.</t>
  </si>
  <si>
    <t>Prihodi iz nadležnog proračuna za financiranje rashoda poslovanja</t>
  </si>
  <si>
    <t>Prihodi iz nadležnog proračuna za financiranje rashoda za nabavu nefinancijske imovine</t>
  </si>
  <si>
    <t>Prihodi iz nadležnog proračuna za financiranje izdataka za financijsku imovinu i otplatu zajmova</t>
  </si>
  <si>
    <t xml:space="preserve">* Opći i posebni dio 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godišnjeg izvještaja o izvršenju proračuna sadrži rebalans ako je od donošenja proračuna bilo izmjena i dopuna, odnosno rebalans i tekući plan ako je od izmjena i dopuna proračuna bilo naknadno izvršenih preraspodjela. </t>
  </si>
  <si>
    <t xml:space="preserve">** Ako Opći i Posebni dio godišnjeg izvještaja ne sadrži "TEKUĆI PLAN 2024.", "INDEKS"("OSTVARENJE/IZVRŠENJE 1.-12.2024."/"TEKUĆI PLAN 2024.") iskazuje se kao "OSTVARENJE/IZVRŠENJE 1.-12.2024."/"IZVORNI PLAN 2024." ODNOSNO "REBALANS 2024." </t>
  </si>
  <si>
    <r>
      <t xml:space="preserve">GODIŠNJI IZVJEŠTAJ O IZVRŠENJU FINANCIJSKOG PLANA </t>
    </r>
    <r>
      <rPr>
        <b/>
        <sz val="12"/>
        <rFont val="Arial"/>
        <family val="2"/>
        <charset val="238"/>
      </rPr>
      <t>GEOTEHNIČKOG FAKULTETA</t>
    </r>
    <r>
      <rPr>
        <b/>
        <sz val="12"/>
        <color indexed="8"/>
        <rFont val="Arial"/>
        <family val="2"/>
        <charset val="238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</si>
</sst>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  <charset val="238"/>
    </font>
    <font>
      <sz val="10"/>
      <color indexed="8"/>
      <name val="Arial"/>
      <family val="2"/>
    </font>
    <font>
      <b/>
      <sz val="10"/>
      <color indexed="44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Arial"/>
      <family val="2"/>
    </font>
    <font>
      <b/>
      <sz val="10"/>
      <name val="Times New Roman"/>
      <family val="1"/>
    </font>
    <font>
      <sz val="10"/>
      <color indexed="44"/>
      <name val="Arial"/>
      <family val="2"/>
      <charset val="238"/>
    </font>
    <font>
      <sz val="10"/>
      <name val="Arial"/>
      <family val="2"/>
      <charset val="238"/>
    </font>
    <font>
      <sz val="10"/>
      <color indexed="39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sz val="10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2"/>
      <name val="Arial"/>
      <family val="2"/>
      <charset val="238"/>
    </font>
    <font>
      <sz val="8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1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48">
    <xf numFmtId="0" fontId="0" fillId="0" borderId="0"/>
    <xf numFmtId="0" fontId="2" fillId="0" borderId="0"/>
    <xf numFmtId="0" fontId="5" fillId="5" borderId="6" applyNumberFormat="0" applyProtection="0">
      <alignment horizontal="left" vertical="center" indent="1"/>
    </xf>
    <xf numFmtId="4" fontId="19" fillId="6" borderId="6" applyNumberFormat="0" applyProtection="0">
      <alignment vertical="center"/>
    </xf>
    <xf numFmtId="0" fontId="13" fillId="7" borderId="6" applyNumberFormat="0" applyProtection="0">
      <alignment horizontal="left" vertical="center" indent="1"/>
    </xf>
    <xf numFmtId="0" fontId="20" fillId="5" borderId="6" applyNumberFormat="0" applyProtection="0">
      <alignment horizontal="center" vertical="center"/>
    </xf>
    <xf numFmtId="0" fontId="18" fillId="0" borderId="6" applyNumberFormat="0" applyProtection="0">
      <alignment horizontal="left" vertical="center" wrapText="1" justifyLastLine="1"/>
    </xf>
    <xf numFmtId="0" fontId="18" fillId="0" borderId="6" applyNumberFormat="0" applyProtection="0">
      <alignment horizontal="left" vertical="center" wrapText="1"/>
    </xf>
    <xf numFmtId="4" fontId="21" fillId="0" borderId="6" applyNumberFormat="0" applyProtection="0">
      <alignment horizontal="right" vertical="center"/>
    </xf>
    <xf numFmtId="0" fontId="18" fillId="0" borderId="6" applyNumberFormat="0" applyProtection="0">
      <alignment horizontal="left" vertical="center" wrapText="1"/>
    </xf>
    <xf numFmtId="0" fontId="23" fillId="0" borderId="6" applyNumberFormat="0" applyProtection="0">
      <alignment horizontal="left" vertical="center" wrapText="1"/>
    </xf>
    <xf numFmtId="4" fontId="19" fillId="8" borderId="6" applyNumberFormat="0" applyProtection="0">
      <alignment horizontal="left" vertical="center" indent="1"/>
    </xf>
    <xf numFmtId="0" fontId="27" fillId="0" borderId="0"/>
    <xf numFmtId="0" fontId="31" fillId="0" borderId="0"/>
    <xf numFmtId="0" fontId="1" fillId="0" borderId="0"/>
    <xf numFmtId="0" fontId="12" fillId="0" borderId="0"/>
    <xf numFmtId="4" fontId="28" fillId="6" borderId="6" applyNumberFormat="0" applyProtection="0">
      <alignment vertical="center"/>
    </xf>
    <xf numFmtId="4" fontId="19" fillId="6" borderId="6" applyNumberFormat="0" applyProtection="0">
      <alignment horizontal="left" vertical="center" indent="1"/>
    </xf>
    <xf numFmtId="4" fontId="19" fillId="6" borderId="6" applyNumberFormat="0" applyProtection="0">
      <alignment horizontal="left" vertical="center" indent="1"/>
    </xf>
    <xf numFmtId="4" fontId="19" fillId="9" borderId="6" applyNumberFormat="0" applyProtection="0">
      <alignment horizontal="right" vertical="center"/>
    </xf>
    <xf numFmtId="4" fontId="19" fillId="10" borderId="6" applyNumberFormat="0" applyProtection="0">
      <alignment horizontal="right" vertical="center"/>
    </xf>
    <xf numFmtId="4" fontId="19" fillId="11" borderId="6" applyNumberFormat="0" applyProtection="0">
      <alignment horizontal="right" vertical="center"/>
    </xf>
    <xf numFmtId="4" fontId="19" fillId="12" borderId="6" applyNumberFormat="0" applyProtection="0">
      <alignment horizontal="right" vertical="center"/>
    </xf>
    <xf numFmtId="4" fontId="19" fillId="13" borderId="6" applyNumberFormat="0" applyProtection="0">
      <alignment horizontal="right" vertical="center"/>
    </xf>
    <xf numFmtId="4" fontId="19" fillId="14" borderId="6" applyNumberFormat="0" applyProtection="0">
      <alignment horizontal="right" vertical="center"/>
    </xf>
    <xf numFmtId="4" fontId="19" fillId="15" borderId="6" applyNumberFormat="0" applyProtection="0">
      <alignment horizontal="right" vertical="center"/>
    </xf>
    <xf numFmtId="4" fontId="19" fillId="16" borderId="6" applyNumberFormat="0" applyProtection="0">
      <alignment horizontal="right" vertical="center"/>
    </xf>
    <xf numFmtId="4" fontId="19" fillId="17" borderId="6" applyNumberFormat="0" applyProtection="0">
      <alignment horizontal="right" vertical="center"/>
    </xf>
    <xf numFmtId="4" fontId="24" fillId="18" borderId="6" applyNumberFormat="0" applyProtection="0">
      <alignment horizontal="left" vertical="center" indent="1"/>
    </xf>
    <xf numFmtId="4" fontId="19" fillId="19" borderId="8" applyNumberFormat="0" applyProtection="0">
      <alignment horizontal="left" vertical="center" indent="1"/>
    </xf>
    <xf numFmtId="4" fontId="3" fillId="20" borderId="0" applyNumberFormat="0" applyProtection="0">
      <alignment horizontal="left" vertical="center" indent="1"/>
    </xf>
    <xf numFmtId="4" fontId="12" fillId="19" borderId="6" applyNumberFormat="0" applyProtection="0">
      <alignment horizontal="left" vertical="center" indent="1"/>
    </xf>
    <xf numFmtId="4" fontId="12" fillId="7" borderId="6" applyNumberFormat="0" applyProtection="0">
      <alignment horizontal="left" vertical="center" indent="1"/>
    </xf>
    <xf numFmtId="0" fontId="13" fillId="21" borderId="6" applyNumberFormat="0" applyProtection="0">
      <alignment horizontal="left" vertical="center" indent="1"/>
    </xf>
    <xf numFmtId="0" fontId="13" fillId="22" borderId="6" applyNumberFormat="0" applyProtection="0">
      <alignment horizontal="left" vertical="center" indent="1"/>
    </xf>
    <xf numFmtId="0" fontId="13" fillId="23" borderId="6" applyNumberFormat="0" applyProtection="0">
      <alignment horizontal="left" vertical="center" indent="1"/>
    </xf>
    <xf numFmtId="0" fontId="27" fillId="0" borderId="0"/>
    <xf numFmtId="0" fontId="31" fillId="0" borderId="0"/>
    <xf numFmtId="4" fontId="19" fillId="8" borderId="6" applyNumberFormat="0" applyProtection="0">
      <alignment vertical="center"/>
    </xf>
    <xf numFmtId="4" fontId="28" fillId="8" borderId="6" applyNumberFormat="0" applyProtection="0">
      <alignment vertical="center"/>
    </xf>
    <xf numFmtId="4" fontId="19" fillId="8" borderId="6" applyNumberFormat="0" applyProtection="0">
      <alignment horizontal="left" vertical="center" indent="1"/>
    </xf>
    <xf numFmtId="4" fontId="28" fillId="19" borderId="6" applyNumberFormat="0" applyProtection="0">
      <alignment horizontal="right" vertical="center"/>
    </xf>
    <xf numFmtId="0" fontId="23" fillId="23" borderId="6" applyNumberFormat="0" applyProtection="0">
      <alignment horizontal="left" vertical="center" indent="1"/>
    </xf>
    <xf numFmtId="0" fontId="5" fillId="5" borderId="6" applyNumberFormat="0" applyProtection="0">
      <alignment horizontal="center" vertical="top" wrapText="1"/>
    </xf>
    <xf numFmtId="0" fontId="30" fillId="0" borderId="0" applyNumberFormat="0" applyProtection="0"/>
    <xf numFmtId="4" fontId="29" fillId="19" borderId="6" applyNumberFormat="0" applyProtection="0">
      <alignment horizontal="right" vertical="center"/>
    </xf>
    <xf numFmtId="0" fontId="35" fillId="28" borderId="9" applyNumberFormat="0" applyProtection="0">
      <alignment horizontal="left" vertical="center" indent="1"/>
    </xf>
    <xf numFmtId="4" fontId="35" fillId="0" borderId="9" applyNumberFormat="0" applyProtection="0">
      <alignment horizontal="right" vertical="center"/>
    </xf>
  </cellStyleXfs>
  <cellXfs count="147">
    <xf numFmtId="0" fontId="0" fillId="0" borderId="0" xfId="0"/>
    <xf numFmtId="0" fontId="4" fillId="0" borderId="0" xfId="1" applyFont="1" applyAlignment="1">
      <alignment horizontal="center" vertical="center" wrapText="1"/>
    </xf>
    <xf numFmtId="4" fontId="4" fillId="0" borderId="0" xfId="1" applyNumberFormat="1" applyFont="1" applyAlignment="1">
      <alignment horizontal="center" vertical="center" wrapText="1"/>
    </xf>
    <xf numFmtId="3" fontId="4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3" fillId="0" borderId="0" xfId="1" applyNumberFormat="1" applyFont="1" applyAlignment="1">
      <alignment horizontal="center" vertical="center" wrapText="1"/>
    </xf>
    <xf numFmtId="3" fontId="3" fillId="0" borderId="0" xfId="1" applyNumberFormat="1" applyFont="1" applyAlignment="1">
      <alignment horizontal="center" vertical="center" wrapText="1"/>
    </xf>
    <xf numFmtId="4" fontId="6" fillId="0" borderId="1" xfId="1" applyNumberFormat="1" applyFont="1" applyBorder="1" applyAlignment="1">
      <alignment horizontal="center" vertical="center" wrapText="1"/>
    </xf>
    <xf numFmtId="3" fontId="7" fillId="0" borderId="1" xfId="1" applyNumberFormat="1" applyFont="1" applyBorder="1" applyAlignment="1">
      <alignment horizontal="center" vertical="center"/>
    </xf>
    <xf numFmtId="4" fontId="4" fillId="0" borderId="1" xfId="1" applyNumberFormat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right" vertical="center"/>
    </xf>
    <xf numFmtId="4" fontId="9" fillId="0" borderId="2" xfId="1" quotePrefix="1" applyNumberFormat="1" applyFont="1" applyBorder="1" applyAlignment="1">
      <alignment horizontal="center" vertical="center" wrapText="1"/>
    </xf>
    <xf numFmtId="3" fontId="9" fillId="0" borderId="2" xfId="1" quotePrefix="1" applyNumberFormat="1" applyFont="1" applyBorder="1" applyAlignment="1">
      <alignment horizontal="center" vertical="center" wrapText="1"/>
    </xf>
    <xf numFmtId="3" fontId="10" fillId="2" borderId="2" xfId="1" applyNumberFormat="1" applyFont="1" applyFill="1" applyBorder="1" applyAlignment="1">
      <alignment horizontal="center" vertical="center" wrapText="1"/>
    </xf>
    <xf numFmtId="4" fontId="10" fillId="2" borderId="2" xfId="1" applyNumberFormat="1" applyFont="1" applyFill="1" applyBorder="1" applyAlignment="1">
      <alignment horizontal="center" vertical="center" wrapText="1"/>
    </xf>
    <xf numFmtId="4" fontId="5" fillId="0" borderId="2" xfId="1" applyNumberFormat="1" applyFont="1" applyBorder="1" applyAlignment="1">
      <alignment vertical="center" wrapText="1"/>
    </xf>
    <xf numFmtId="3" fontId="5" fillId="0" borderId="2" xfId="1" applyNumberFormat="1" applyFont="1" applyBorder="1" applyAlignment="1">
      <alignment vertical="center" wrapText="1"/>
    </xf>
    <xf numFmtId="4" fontId="5" fillId="0" borderId="2" xfId="1" applyNumberFormat="1" applyFont="1" applyBorder="1" applyAlignment="1">
      <alignment horizontal="right" vertical="center" wrapText="1"/>
    </xf>
    <xf numFmtId="4" fontId="5" fillId="3" borderId="2" xfId="1" applyNumberFormat="1" applyFont="1" applyFill="1" applyBorder="1" applyAlignment="1">
      <alignment vertical="center"/>
    </xf>
    <xf numFmtId="3" fontId="5" fillId="3" borderId="2" xfId="1" applyNumberFormat="1" applyFont="1" applyFill="1" applyBorder="1" applyAlignment="1">
      <alignment vertical="center"/>
    </xf>
    <xf numFmtId="0" fontId="5" fillId="3" borderId="3" xfId="1" applyFont="1" applyFill="1" applyBorder="1" applyAlignment="1">
      <alignment horizontal="left" vertical="center"/>
    </xf>
    <xf numFmtId="0" fontId="5" fillId="3" borderId="4" xfId="1" applyFont="1" applyFill="1" applyBorder="1" applyAlignment="1">
      <alignment vertical="center"/>
    </xf>
    <xf numFmtId="4" fontId="5" fillId="3" borderId="2" xfId="1" applyNumberFormat="1" applyFont="1" applyFill="1" applyBorder="1" applyAlignment="1">
      <alignment vertical="center" wrapText="1"/>
    </xf>
    <xf numFmtId="3" fontId="5" fillId="3" borderId="2" xfId="1" applyNumberFormat="1" applyFont="1" applyFill="1" applyBorder="1" applyAlignment="1">
      <alignment vertical="center" wrapText="1"/>
    </xf>
    <xf numFmtId="0" fontId="11" fillId="0" borderId="0" xfId="1" applyFont="1" applyAlignment="1">
      <alignment horizontal="center" vertical="center" wrapText="1"/>
    </xf>
    <xf numFmtId="4" fontId="11" fillId="0" borderId="0" xfId="1" applyNumberFormat="1" applyFont="1" applyAlignment="1">
      <alignment horizontal="center" vertical="center" wrapText="1"/>
    </xf>
    <xf numFmtId="3" fontId="11" fillId="0" borderId="0" xfId="1" applyNumberFormat="1" applyFont="1" applyAlignment="1">
      <alignment horizontal="center" vertical="center" wrapText="1"/>
    </xf>
    <xf numFmtId="4" fontId="12" fillId="0" borderId="0" xfId="1" applyNumberFormat="1" applyFont="1"/>
    <xf numFmtId="4" fontId="9" fillId="2" borderId="2" xfId="1" applyNumberFormat="1" applyFont="1" applyFill="1" applyBorder="1" applyAlignment="1">
      <alignment horizontal="center" vertical="center" wrapText="1"/>
    </xf>
    <xf numFmtId="4" fontId="0" fillId="0" borderId="0" xfId="0" applyNumberFormat="1"/>
    <xf numFmtId="3" fontId="0" fillId="0" borderId="0" xfId="0" applyNumberFormat="1"/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4" fillId="0" borderId="0" xfId="0" applyFont="1" applyAlignment="1">
      <alignment wrapText="1"/>
    </xf>
    <xf numFmtId="4" fontId="14" fillId="0" borderId="0" xfId="0" applyNumberFormat="1" applyFont="1"/>
    <xf numFmtId="3" fontId="14" fillId="0" borderId="0" xfId="0" applyNumberFormat="1" applyFont="1"/>
    <xf numFmtId="0" fontId="3" fillId="0" borderId="0" xfId="14" applyFont="1" applyAlignment="1">
      <alignment vertical="center" wrapText="1"/>
    </xf>
    <xf numFmtId="0" fontId="27" fillId="0" borderId="0" xfId="12"/>
    <xf numFmtId="0" fontId="14" fillId="0" borderId="0" xfId="12" applyFont="1" applyAlignment="1">
      <alignment horizontal="center" vertical="center"/>
    </xf>
    <xf numFmtId="0" fontId="17" fillId="0" borderId="0" xfId="12" applyFont="1" applyAlignment="1">
      <alignment horizontal="center" vertical="center"/>
    </xf>
    <xf numFmtId="0" fontId="4" fillId="0" borderId="0" xfId="14" applyFont="1" applyAlignment="1">
      <alignment horizontal="center" vertical="center" wrapText="1"/>
    </xf>
    <xf numFmtId="0" fontId="12" fillId="0" borderId="0" xfId="14" applyFont="1" applyAlignment="1">
      <alignment vertical="center" wrapText="1"/>
    </xf>
    <xf numFmtId="4" fontId="21" fillId="0" borderId="0" xfId="8" applyNumberFormat="1" applyBorder="1">
      <alignment horizontal="right" vertical="center"/>
    </xf>
    <xf numFmtId="3" fontId="21" fillId="0" borderId="0" xfId="8" applyNumberFormat="1" applyBorder="1">
      <alignment horizontal="right" vertical="center"/>
    </xf>
    <xf numFmtId="0" fontId="13" fillId="0" borderId="0" xfId="12" applyFont="1"/>
    <xf numFmtId="0" fontId="23" fillId="0" borderId="0" xfId="12" applyFont="1"/>
    <xf numFmtId="0" fontId="23" fillId="0" borderId="0" xfId="10" quotePrefix="1" applyBorder="1">
      <alignment horizontal="left" vertical="center" wrapText="1"/>
    </xf>
    <xf numFmtId="0" fontId="21" fillId="0" borderId="0" xfId="8" applyNumberFormat="1" applyBorder="1">
      <alignment horizontal="right" vertical="center"/>
    </xf>
    <xf numFmtId="0" fontId="23" fillId="0" borderId="0" xfId="10" quotePrefix="1" applyBorder="1" applyAlignment="1">
      <alignment horizontal="left" vertical="center" wrapText="1" indent="6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3" fillId="0" borderId="0" xfId="10" quotePrefix="1" applyBorder="1" applyAlignment="1">
      <alignment horizontal="left" vertical="center" wrapText="1" indent="8"/>
    </xf>
    <xf numFmtId="0" fontId="14" fillId="0" borderId="0" xfId="12" applyFont="1"/>
    <xf numFmtId="0" fontId="5" fillId="0" borderId="0" xfId="2" quotePrefix="1" applyNumberFormat="1" applyFill="1" applyBorder="1">
      <alignment horizontal="left" vertical="center" indent="1"/>
    </xf>
    <xf numFmtId="0" fontId="18" fillId="0" borderId="0" xfId="12" applyFont="1"/>
    <xf numFmtId="0" fontId="5" fillId="0" borderId="0" xfId="12" applyFont="1"/>
    <xf numFmtId="0" fontId="25" fillId="0" borderId="0" xfId="12" applyFont="1"/>
    <xf numFmtId="0" fontId="20" fillId="0" borderId="0" xfId="5" quotePrefix="1" applyFill="1" applyBorder="1">
      <alignment horizontal="center" vertical="center"/>
    </xf>
    <xf numFmtId="0" fontId="18" fillId="0" borderId="0" xfId="6" quotePrefix="1" applyBorder="1" applyAlignment="1">
      <alignment horizontal="left" vertical="center" wrapText="1" indent="2" justifyLastLine="1"/>
    </xf>
    <xf numFmtId="4" fontId="24" fillId="0" borderId="0" xfId="3" applyNumberFormat="1" applyFont="1" applyFill="1" applyBorder="1">
      <alignment vertical="center"/>
    </xf>
    <xf numFmtId="3" fontId="24" fillId="0" borderId="0" xfId="3" applyNumberFormat="1" applyFont="1" applyFill="1" applyBorder="1">
      <alignment vertical="center"/>
    </xf>
    <xf numFmtId="0" fontId="23" fillId="0" borderId="0" xfId="9" quotePrefix="1" applyFont="1" applyBorder="1" applyAlignment="1">
      <alignment horizontal="left" vertical="center" wrapText="1" indent="4"/>
    </xf>
    <xf numFmtId="0" fontId="23" fillId="0" borderId="0" xfId="9" quotePrefix="1" applyFont="1" applyBorder="1">
      <alignment horizontal="left" vertical="center" wrapText="1"/>
    </xf>
    <xf numFmtId="0" fontId="18" fillId="0" borderId="0" xfId="7" quotePrefix="1" applyBorder="1" applyAlignment="1">
      <alignment horizontal="left" vertical="center" wrapText="1" indent="3"/>
    </xf>
    <xf numFmtId="0" fontId="18" fillId="0" borderId="0" xfId="7" quotePrefix="1" applyBorder="1">
      <alignment horizontal="left" vertical="center" wrapText="1"/>
    </xf>
    <xf numFmtId="4" fontId="22" fillId="0" borderId="0" xfId="8" applyNumberFormat="1" applyFont="1" applyBorder="1">
      <alignment horizontal="right" vertical="center"/>
    </xf>
    <xf numFmtId="3" fontId="22" fillId="0" borderId="0" xfId="8" applyNumberFormat="1" applyFont="1" applyBorder="1">
      <alignment horizontal="right" vertical="center"/>
    </xf>
    <xf numFmtId="0" fontId="23" fillId="0" borderId="0" xfId="10" quotePrefix="1" applyBorder="1" applyAlignment="1">
      <alignment horizontal="left" vertical="center" wrapText="1" indent="7"/>
    </xf>
    <xf numFmtId="4" fontId="9" fillId="0" borderId="0" xfId="3" applyNumberFormat="1" applyFont="1" applyFill="1" applyBorder="1">
      <alignment vertical="center"/>
    </xf>
    <xf numFmtId="0" fontId="13" fillId="0" borderId="0" xfId="2" quotePrefix="1" applyNumberFormat="1" applyFont="1" applyFill="1" applyBorder="1">
      <alignment horizontal="left" vertical="center" indent="1"/>
    </xf>
    <xf numFmtId="0" fontId="26" fillId="0" borderId="0" xfId="5" quotePrefix="1" applyFont="1" applyFill="1" applyBorder="1">
      <alignment horizontal="center" vertical="center"/>
    </xf>
    <xf numFmtId="0" fontId="21" fillId="24" borderId="0" xfId="8" applyNumberFormat="1" applyFill="1" applyBorder="1">
      <alignment horizontal="right" vertical="center"/>
    </xf>
    <xf numFmtId="3" fontId="21" fillId="24" borderId="0" xfId="8" applyNumberFormat="1" applyFill="1" applyBorder="1">
      <alignment horizontal="right" vertical="center"/>
    </xf>
    <xf numFmtId="4" fontId="4" fillId="0" borderId="0" xfId="14" applyNumberFormat="1" applyFont="1" applyAlignment="1">
      <alignment horizontal="center" vertical="center" wrapText="1"/>
    </xf>
    <xf numFmtId="4" fontId="21" fillId="24" borderId="0" xfId="8" applyNumberFormat="1" applyFill="1" applyBorder="1">
      <alignment horizontal="right" vertical="center"/>
    </xf>
    <xf numFmtId="0" fontId="23" fillId="24" borderId="0" xfId="10" quotePrefix="1" applyFill="1" applyBorder="1" applyAlignment="1">
      <alignment horizontal="left" vertical="center" wrapText="1" indent="5"/>
    </xf>
    <xf numFmtId="0" fontId="23" fillId="24" borderId="0" xfId="10" quotePrefix="1" applyFill="1" applyBorder="1">
      <alignment horizontal="left" vertical="center" wrapText="1"/>
    </xf>
    <xf numFmtId="0" fontId="23" fillId="24" borderId="0" xfId="9" quotePrefix="1" applyFont="1" applyFill="1" applyBorder="1" applyAlignment="1">
      <alignment horizontal="left" vertical="center" wrapText="1" indent="4"/>
    </xf>
    <xf numFmtId="0" fontId="23" fillId="24" borderId="0" xfId="9" quotePrefix="1" applyFont="1" applyFill="1" applyBorder="1">
      <alignment horizontal="left" vertical="center" wrapText="1"/>
    </xf>
    <xf numFmtId="0" fontId="18" fillId="24" borderId="0" xfId="7" quotePrefix="1" applyFill="1" applyBorder="1" applyAlignment="1">
      <alignment horizontal="left" vertical="center" wrapText="1" indent="3"/>
    </xf>
    <xf numFmtId="0" fontId="18" fillId="24" borderId="0" xfId="7" quotePrefix="1" applyFill="1" applyBorder="1">
      <alignment horizontal="left" vertical="center" wrapText="1"/>
    </xf>
    <xf numFmtId="4" fontId="22" fillId="24" borderId="0" xfId="8" applyNumberFormat="1" applyFont="1" applyFill="1" applyBorder="1">
      <alignment horizontal="right" vertical="center"/>
    </xf>
    <xf numFmtId="3" fontId="22" fillId="24" borderId="0" xfId="8" applyNumberFormat="1" applyFont="1" applyFill="1" applyBorder="1">
      <alignment horizontal="right" vertical="center"/>
    </xf>
    <xf numFmtId="0" fontId="18" fillId="25" borderId="0" xfId="6" quotePrefix="1" applyFill="1" applyBorder="1" applyAlignment="1">
      <alignment horizontal="left" vertical="center" wrapText="1" indent="2" justifyLastLine="1"/>
    </xf>
    <xf numFmtId="4" fontId="24" fillId="25" borderId="0" xfId="3" applyNumberFormat="1" applyFont="1" applyFill="1" applyBorder="1">
      <alignment vertical="center"/>
    </xf>
    <xf numFmtId="3" fontId="24" fillId="25" borderId="0" xfId="3" applyNumberFormat="1" applyFont="1" applyFill="1" applyBorder="1">
      <alignment vertical="center"/>
    </xf>
    <xf numFmtId="4" fontId="22" fillId="26" borderId="0" xfId="8" applyNumberFormat="1" applyFont="1" applyFill="1" applyBorder="1">
      <alignment horizontal="right" vertical="center"/>
    </xf>
    <xf numFmtId="3" fontId="22" fillId="26" borderId="0" xfId="8" applyNumberFormat="1" applyFont="1" applyFill="1" applyBorder="1">
      <alignment horizontal="right" vertical="center"/>
    </xf>
    <xf numFmtId="4" fontId="9" fillId="26" borderId="0" xfId="3" applyNumberFormat="1" applyFont="1" applyFill="1" applyBorder="1">
      <alignment vertical="center"/>
    </xf>
    <xf numFmtId="0" fontId="18" fillId="25" borderId="0" xfId="7" quotePrefix="1" applyFill="1" applyBorder="1" applyAlignment="1">
      <alignment horizontal="left" vertical="center" wrapText="1" indent="3"/>
    </xf>
    <xf numFmtId="0" fontId="18" fillId="25" borderId="0" xfId="7" quotePrefix="1" applyFill="1" applyBorder="1">
      <alignment horizontal="left" vertical="center" wrapText="1"/>
    </xf>
    <xf numFmtId="4" fontId="22" fillId="25" borderId="0" xfId="8" applyNumberFormat="1" applyFont="1" applyFill="1" applyBorder="1">
      <alignment horizontal="right" vertical="center"/>
    </xf>
    <xf numFmtId="3" fontId="22" fillId="25" borderId="0" xfId="8" applyNumberFormat="1" applyFont="1" applyFill="1" applyBorder="1">
      <alignment horizontal="right" vertical="center"/>
    </xf>
    <xf numFmtId="4" fontId="9" fillId="25" borderId="0" xfId="3" applyNumberFormat="1" applyFont="1" applyFill="1" applyBorder="1">
      <alignment vertical="center"/>
    </xf>
    <xf numFmtId="0" fontId="17" fillId="25" borderId="0" xfId="12" applyFont="1" applyFill="1" applyAlignment="1">
      <alignment horizontal="center" vertical="center"/>
    </xf>
    <xf numFmtId="0" fontId="17" fillId="26" borderId="0" xfId="12" applyFont="1" applyFill="1" applyAlignment="1">
      <alignment horizontal="center" vertical="center"/>
    </xf>
    <xf numFmtId="3" fontId="18" fillId="26" borderId="0" xfId="12" applyNumberFormat="1" applyFont="1" applyFill="1" applyAlignment="1">
      <alignment vertical="center" wrapText="1" justifyLastLine="1"/>
    </xf>
    <xf numFmtId="3" fontId="18" fillId="26" borderId="0" xfId="12" applyNumberFormat="1" applyFont="1" applyFill="1" applyAlignment="1">
      <alignment vertical="top" wrapText="1" justifyLastLine="1"/>
    </xf>
    <xf numFmtId="3" fontId="9" fillId="26" borderId="0" xfId="3" applyNumberFormat="1" applyFont="1" applyFill="1" applyBorder="1">
      <alignment vertical="center"/>
    </xf>
    <xf numFmtId="3" fontId="18" fillId="25" borderId="0" xfId="12" applyNumberFormat="1" applyFont="1" applyFill="1" applyAlignment="1">
      <alignment vertical="top" wrapText="1" justifyLastLine="1"/>
    </xf>
    <xf numFmtId="0" fontId="23" fillId="24" borderId="0" xfId="10" quotePrefix="1" applyFill="1" applyBorder="1" applyAlignment="1">
      <alignment horizontal="left" vertical="center" wrapText="1" indent="6"/>
    </xf>
    <xf numFmtId="0" fontId="23" fillId="25" borderId="0" xfId="10" quotePrefix="1" applyFill="1" applyBorder="1" applyAlignment="1">
      <alignment horizontal="left" vertical="center" wrapText="1" indent="5"/>
    </xf>
    <xf numFmtId="0" fontId="23" fillId="25" borderId="0" xfId="10" quotePrefix="1" applyFill="1" applyBorder="1">
      <alignment horizontal="left" vertical="center" wrapText="1"/>
    </xf>
    <xf numFmtId="4" fontId="32" fillId="24" borderId="0" xfId="8" applyNumberFormat="1" applyFont="1" applyFill="1" applyBorder="1">
      <alignment horizontal="right" vertical="center"/>
    </xf>
    <xf numFmtId="3" fontId="32" fillId="24" borderId="0" xfId="8" applyNumberFormat="1" applyFont="1" applyFill="1" applyBorder="1">
      <alignment horizontal="right" vertical="center"/>
    </xf>
    <xf numFmtId="4" fontId="33" fillId="25" borderId="0" xfId="8" applyNumberFormat="1" applyFont="1" applyFill="1" applyBorder="1">
      <alignment horizontal="right" vertical="center"/>
    </xf>
    <xf numFmtId="3" fontId="33" fillId="25" borderId="0" xfId="8" applyNumberFormat="1" applyFont="1" applyFill="1" applyBorder="1">
      <alignment horizontal="right" vertical="center"/>
    </xf>
    <xf numFmtId="0" fontId="18" fillId="26" borderId="0" xfId="9" quotePrefix="1" applyFill="1" applyBorder="1" applyAlignment="1">
      <alignment horizontal="left" vertical="center" wrapText="1" indent="4"/>
    </xf>
    <xf numFmtId="0" fontId="18" fillId="26" borderId="0" xfId="9" quotePrefix="1" applyFill="1" applyBorder="1">
      <alignment horizontal="left" vertical="center" wrapText="1"/>
    </xf>
    <xf numFmtId="4" fontId="21" fillId="26" borderId="0" xfId="8" applyNumberFormat="1" applyFill="1" applyBorder="1">
      <alignment horizontal="right" vertical="center"/>
    </xf>
    <xf numFmtId="4" fontId="33" fillId="25" borderId="0" xfId="8" applyNumberFormat="1" applyFont="1" applyFill="1" applyBorder="1" applyAlignment="1">
      <alignment horizontal="right"/>
    </xf>
    <xf numFmtId="4" fontId="5" fillId="27" borderId="2" xfId="1" applyNumberFormat="1" applyFont="1" applyFill="1" applyBorder="1" applyAlignment="1">
      <alignment vertical="center" wrapText="1"/>
    </xf>
    <xf numFmtId="3" fontId="5" fillId="27" borderId="2" xfId="1" applyNumberFormat="1" applyFont="1" applyFill="1" applyBorder="1" applyAlignment="1">
      <alignment vertical="center" wrapText="1"/>
    </xf>
    <xf numFmtId="3" fontId="33" fillId="0" borderId="0" xfId="8" applyNumberFormat="1" applyFont="1" applyBorder="1">
      <alignment horizontal="right" vertical="center"/>
    </xf>
    <xf numFmtId="4" fontId="23" fillId="0" borderId="0" xfId="8" applyNumberFormat="1" applyFont="1" applyBorder="1">
      <alignment horizontal="right" vertical="center"/>
    </xf>
    <xf numFmtId="3" fontId="23" fillId="24" borderId="0" xfId="8" applyNumberFormat="1" applyFont="1" applyFill="1" applyBorder="1">
      <alignment horizontal="right" vertical="center"/>
    </xf>
    <xf numFmtId="4" fontId="23" fillId="24" borderId="0" xfId="8" applyNumberFormat="1" applyFont="1" applyFill="1" applyBorder="1">
      <alignment horizontal="right" vertical="center"/>
    </xf>
    <xf numFmtId="0" fontId="23" fillId="0" borderId="0" xfId="0" applyFont="1"/>
    <xf numFmtId="0" fontId="5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 wrapText="1"/>
    </xf>
    <xf numFmtId="0" fontId="5" fillId="0" borderId="3" xfId="1" applyFont="1" applyBorder="1" applyAlignment="1">
      <alignment horizontal="left" vertical="center" wrapText="1"/>
    </xf>
    <xf numFmtId="0" fontId="13" fillId="0" borderId="4" xfId="1" applyFont="1" applyBorder="1" applyAlignment="1">
      <alignment vertical="center" wrapText="1"/>
    </xf>
    <xf numFmtId="0" fontId="9" fillId="3" borderId="3" xfId="1" quotePrefix="1" applyFont="1" applyFill="1" applyBorder="1" applyAlignment="1">
      <alignment horizontal="left" wrapText="1"/>
    </xf>
    <xf numFmtId="0" fontId="9" fillId="3" borderId="4" xfId="1" quotePrefix="1" applyFont="1" applyFill="1" applyBorder="1" applyAlignment="1">
      <alignment horizontal="left" wrapText="1"/>
    </xf>
    <xf numFmtId="0" fontId="9" fillId="3" borderId="5" xfId="1" quotePrefix="1" applyFont="1" applyFill="1" applyBorder="1" applyAlignment="1">
      <alignment horizontal="left" wrapText="1"/>
    </xf>
    <xf numFmtId="0" fontId="9" fillId="3" borderId="2" xfId="1" quotePrefix="1" applyFont="1" applyFill="1" applyBorder="1" applyAlignment="1">
      <alignment horizontal="left" vertical="center" wrapText="1"/>
    </xf>
    <xf numFmtId="0" fontId="5" fillId="0" borderId="4" xfId="1" applyFont="1" applyBorder="1" applyAlignment="1">
      <alignment vertical="center" wrapText="1"/>
    </xf>
    <xf numFmtId="0" fontId="5" fillId="0" borderId="4" xfId="1" applyFont="1" applyBorder="1" applyAlignment="1">
      <alignment vertical="center"/>
    </xf>
    <xf numFmtId="0" fontId="5" fillId="0" borderId="3" xfId="1" quotePrefix="1" applyFont="1" applyBorder="1" applyAlignment="1">
      <alignment horizontal="left" vertical="center"/>
    </xf>
    <xf numFmtId="0" fontId="5" fillId="3" borderId="3" xfId="1" applyFont="1" applyFill="1" applyBorder="1" applyAlignment="1">
      <alignment horizontal="left" vertical="center" wrapText="1"/>
    </xf>
    <xf numFmtId="0" fontId="5" fillId="3" borderId="4" xfId="1" applyFont="1" applyFill="1" applyBorder="1" applyAlignment="1">
      <alignment vertical="center" wrapText="1"/>
    </xf>
    <xf numFmtId="0" fontId="5" fillId="3" borderId="4" xfId="1" applyFont="1" applyFill="1" applyBorder="1" applyAlignment="1">
      <alignment vertical="center"/>
    </xf>
    <xf numFmtId="0" fontId="5" fillId="0" borderId="3" xfId="1" quotePrefix="1" applyFont="1" applyBorder="1" applyAlignment="1">
      <alignment horizontal="left" vertical="center" wrapText="1"/>
    </xf>
    <xf numFmtId="0" fontId="5" fillId="3" borderId="3" xfId="1" quotePrefix="1" applyFont="1" applyFill="1" applyBorder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9" fillId="0" borderId="2" xfId="1" quotePrefix="1" applyFont="1" applyBorder="1" applyAlignment="1">
      <alignment horizontal="center" vertical="center" wrapText="1"/>
    </xf>
    <xf numFmtId="0" fontId="10" fillId="0" borderId="3" xfId="1" quotePrefix="1" applyFont="1" applyBorder="1" applyAlignment="1">
      <alignment horizontal="center" vertical="center" wrapText="1"/>
    </xf>
    <xf numFmtId="0" fontId="10" fillId="0" borderId="4" xfId="1" quotePrefix="1" applyFont="1" applyBorder="1" applyAlignment="1">
      <alignment horizontal="center" vertical="center" wrapText="1"/>
    </xf>
    <xf numFmtId="0" fontId="5" fillId="0" borderId="4" xfId="1" applyFont="1" applyBorder="1" applyAlignment="1">
      <alignment horizontal="left" vertical="center" wrapText="1"/>
    </xf>
    <xf numFmtId="0" fontId="10" fillId="0" borderId="2" xfId="1" quotePrefix="1" applyFont="1" applyBorder="1" applyAlignment="1">
      <alignment horizontal="center" wrapText="1"/>
    </xf>
    <xf numFmtId="0" fontId="10" fillId="0" borderId="3" xfId="1" quotePrefix="1" applyFont="1" applyBorder="1" applyAlignment="1">
      <alignment horizontal="center" wrapText="1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3" fontId="16" fillId="4" borderId="4" xfId="12" applyNumberFormat="1" applyFont="1" applyFill="1" applyBorder="1" applyAlignment="1">
      <alignment horizontal="center" vertical="center" wrapText="1" justifyLastLine="1"/>
    </xf>
    <xf numFmtId="3" fontId="15" fillId="4" borderId="4" xfId="12" applyNumberFormat="1" applyFont="1" applyFill="1" applyBorder="1" applyAlignment="1">
      <alignment horizontal="center" vertical="center" wrapText="1" justifyLastLine="1"/>
    </xf>
    <xf numFmtId="0" fontId="3" fillId="0" borderId="0" xfId="14" applyFont="1" applyAlignment="1">
      <alignment horizontal="center" vertical="center" wrapText="1"/>
    </xf>
  </cellXfs>
  <cellStyles count="48">
    <cellStyle name="Normal 2" xfId="12" xr:uid="{00000000-0005-0000-0000-000001000000}"/>
    <cellStyle name="Normalno" xfId="0" builtinId="0"/>
    <cellStyle name="Normalno 2" xfId="13" xr:uid="{00000000-0005-0000-0000-000002000000}"/>
    <cellStyle name="Normalno 3" xfId="1" xr:uid="{00000000-0005-0000-0000-000003000000}"/>
    <cellStyle name="Normalno 3 2" xfId="14" xr:uid="{00000000-0005-0000-0000-000004000000}"/>
    <cellStyle name="Obično_List4" xfId="15" xr:uid="{00000000-0005-0000-0000-000005000000}"/>
    <cellStyle name="SAPBEXaggData" xfId="3" xr:uid="{00000000-0005-0000-0000-000006000000}"/>
    <cellStyle name="SAPBEXaggDataEmph" xfId="16" xr:uid="{00000000-0005-0000-0000-000007000000}"/>
    <cellStyle name="SAPBEXaggItem" xfId="17" xr:uid="{00000000-0005-0000-0000-000008000000}"/>
    <cellStyle name="SAPBEXaggItemX" xfId="18" xr:uid="{00000000-0005-0000-0000-000009000000}"/>
    <cellStyle name="SAPBEXchaText" xfId="2" xr:uid="{00000000-0005-0000-0000-00000A000000}"/>
    <cellStyle name="SAPBEXexcBad7" xfId="19" xr:uid="{00000000-0005-0000-0000-00000B000000}"/>
    <cellStyle name="SAPBEXexcBad8" xfId="20" xr:uid="{00000000-0005-0000-0000-00000C000000}"/>
    <cellStyle name="SAPBEXexcBad9" xfId="21" xr:uid="{00000000-0005-0000-0000-00000D000000}"/>
    <cellStyle name="SAPBEXexcCritical4" xfId="22" xr:uid="{00000000-0005-0000-0000-00000E000000}"/>
    <cellStyle name="SAPBEXexcCritical5" xfId="23" xr:uid="{00000000-0005-0000-0000-00000F000000}"/>
    <cellStyle name="SAPBEXexcCritical6" xfId="24" xr:uid="{00000000-0005-0000-0000-000010000000}"/>
    <cellStyle name="SAPBEXexcGood1" xfId="25" xr:uid="{00000000-0005-0000-0000-000011000000}"/>
    <cellStyle name="SAPBEXexcGood2" xfId="26" xr:uid="{00000000-0005-0000-0000-000012000000}"/>
    <cellStyle name="SAPBEXexcGood3" xfId="27" xr:uid="{00000000-0005-0000-0000-000013000000}"/>
    <cellStyle name="SAPBEXfilterDrill" xfId="28" xr:uid="{00000000-0005-0000-0000-000014000000}"/>
    <cellStyle name="SAPBEXfilterItem" xfId="29" xr:uid="{00000000-0005-0000-0000-000015000000}"/>
    <cellStyle name="SAPBEXfilterText" xfId="30" xr:uid="{00000000-0005-0000-0000-000016000000}"/>
    <cellStyle name="SAPBEXformats" xfId="5" xr:uid="{00000000-0005-0000-0000-000017000000}"/>
    <cellStyle name="SAPBEXheaderItem" xfId="31" xr:uid="{00000000-0005-0000-0000-000018000000}"/>
    <cellStyle name="SAPBEXheaderText" xfId="32" xr:uid="{00000000-0005-0000-0000-000019000000}"/>
    <cellStyle name="SAPBEXHLevel0" xfId="6" xr:uid="{00000000-0005-0000-0000-00001A000000}"/>
    <cellStyle name="SAPBEXHLevel0X" xfId="4" xr:uid="{00000000-0005-0000-0000-00001B000000}"/>
    <cellStyle name="SAPBEXHLevel1" xfId="7" xr:uid="{00000000-0005-0000-0000-00001C000000}"/>
    <cellStyle name="SAPBEXHLevel1X" xfId="33" xr:uid="{00000000-0005-0000-0000-00001D000000}"/>
    <cellStyle name="SAPBEXHLevel2" xfId="9" xr:uid="{00000000-0005-0000-0000-00001E000000}"/>
    <cellStyle name="SAPBEXHLevel2X" xfId="34" xr:uid="{00000000-0005-0000-0000-00001F000000}"/>
    <cellStyle name="SAPBEXHLevel3" xfId="10" xr:uid="{00000000-0005-0000-0000-000020000000}"/>
    <cellStyle name="SAPBEXHLevel3 2" xfId="46" xr:uid="{9371638C-8250-44C5-B9A5-5D16516AAEFA}"/>
    <cellStyle name="SAPBEXHLevel3X" xfId="35" xr:uid="{00000000-0005-0000-0000-000021000000}"/>
    <cellStyle name="SAPBEXinputData" xfId="36" xr:uid="{00000000-0005-0000-0000-000022000000}"/>
    <cellStyle name="SAPBEXinputData 2" xfId="37" xr:uid="{00000000-0005-0000-0000-000023000000}"/>
    <cellStyle name="SAPBEXresData" xfId="38" xr:uid="{00000000-0005-0000-0000-000024000000}"/>
    <cellStyle name="SAPBEXresDataEmph" xfId="39" xr:uid="{00000000-0005-0000-0000-000025000000}"/>
    <cellStyle name="SAPBEXresItem" xfId="11" xr:uid="{00000000-0005-0000-0000-000026000000}"/>
    <cellStyle name="SAPBEXresItemX" xfId="40" xr:uid="{00000000-0005-0000-0000-000027000000}"/>
    <cellStyle name="SAPBEXstdData" xfId="8" xr:uid="{00000000-0005-0000-0000-000028000000}"/>
    <cellStyle name="SAPBEXstdData 2" xfId="47" xr:uid="{18E2E205-90FE-4594-9029-A0B4C243DC83}"/>
    <cellStyle name="SAPBEXstdDataEmph" xfId="41" xr:uid="{00000000-0005-0000-0000-000029000000}"/>
    <cellStyle name="SAPBEXstdItem" xfId="42" xr:uid="{00000000-0005-0000-0000-00002A000000}"/>
    <cellStyle name="SAPBEXstdItemX" xfId="43" xr:uid="{00000000-0005-0000-0000-00002B000000}"/>
    <cellStyle name="SAPBEXtitle" xfId="44" xr:uid="{00000000-0005-0000-0000-00002C000000}"/>
    <cellStyle name="SAPBEXundefined" xfId="45" xr:uid="{00000000-0005-0000-0000-00002D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33"/>
  <sheetViews>
    <sheetView zoomScale="90" zoomScaleNormal="90" workbookViewId="0">
      <selection activeCell="M19" sqref="M19"/>
    </sheetView>
  </sheetViews>
  <sheetFormatPr defaultRowHeight="15" x14ac:dyDescent="0.25"/>
  <cols>
    <col min="5" max="5" width="10.140625" customWidth="1"/>
    <col min="6" max="6" width="23.5703125" style="29" customWidth="1"/>
    <col min="7" max="8" width="23.5703125" style="30" customWidth="1"/>
    <col min="9" max="9" width="23.5703125" style="29" customWidth="1"/>
    <col min="10" max="11" width="10.5703125" style="29" customWidth="1"/>
    <col min="261" max="261" width="17.42578125" customWidth="1"/>
    <col min="262" max="265" width="25.140625" customWidth="1"/>
    <col min="266" max="267" width="12.28515625" customWidth="1"/>
    <col min="517" max="517" width="17.42578125" customWidth="1"/>
    <col min="518" max="521" width="25.140625" customWidth="1"/>
    <col min="522" max="523" width="12.28515625" customWidth="1"/>
    <col min="773" max="773" width="17.42578125" customWidth="1"/>
    <col min="774" max="777" width="25.140625" customWidth="1"/>
    <col min="778" max="779" width="12.28515625" customWidth="1"/>
    <col min="1029" max="1029" width="17.42578125" customWidth="1"/>
    <col min="1030" max="1033" width="25.140625" customWidth="1"/>
    <col min="1034" max="1035" width="12.28515625" customWidth="1"/>
    <col min="1285" max="1285" width="17.42578125" customWidth="1"/>
    <col min="1286" max="1289" width="25.140625" customWidth="1"/>
    <col min="1290" max="1291" width="12.28515625" customWidth="1"/>
    <col min="1541" max="1541" width="17.42578125" customWidth="1"/>
    <col min="1542" max="1545" width="25.140625" customWidth="1"/>
    <col min="1546" max="1547" width="12.28515625" customWidth="1"/>
    <col min="1797" max="1797" width="17.42578125" customWidth="1"/>
    <col min="1798" max="1801" width="25.140625" customWidth="1"/>
    <col min="1802" max="1803" width="12.28515625" customWidth="1"/>
    <col min="2053" max="2053" width="17.42578125" customWidth="1"/>
    <col min="2054" max="2057" width="25.140625" customWidth="1"/>
    <col min="2058" max="2059" width="12.28515625" customWidth="1"/>
    <col min="2309" max="2309" width="17.42578125" customWidth="1"/>
    <col min="2310" max="2313" width="25.140625" customWidth="1"/>
    <col min="2314" max="2315" width="12.28515625" customWidth="1"/>
    <col min="2565" max="2565" width="17.42578125" customWidth="1"/>
    <col min="2566" max="2569" width="25.140625" customWidth="1"/>
    <col min="2570" max="2571" width="12.28515625" customWidth="1"/>
    <col min="2821" max="2821" width="17.42578125" customWidth="1"/>
    <col min="2822" max="2825" width="25.140625" customWidth="1"/>
    <col min="2826" max="2827" width="12.28515625" customWidth="1"/>
    <col min="3077" max="3077" width="17.42578125" customWidth="1"/>
    <col min="3078" max="3081" width="25.140625" customWidth="1"/>
    <col min="3082" max="3083" width="12.28515625" customWidth="1"/>
    <col min="3333" max="3333" width="17.42578125" customWidth="1"/>
    <col min="3334" max="3337" width="25.140625" customWidth="1"/>
    <col min="3338" max="3339" width="12.28515625" customWidth="1"/>
    <col min="3589" max="3589" width="17.42578125" customWidth="1"/>
    <col min="3590" max="3593" width="25.140625" customWidth="1"/>
    <col min="3594" max="3595" width="12.28515625" customWidth="1"/>
    <col min="3845" max="3845" width="17.42578125" customWidth="1"/>
    <col min="3846" max="3849" width="25.140625" customWidth="1"/>
    <col min="3850" max="3851" width="12.28515625" customWidth="1"/>
    <col min="4101" max="4101" width="17.42578125" customWidth="1"/>
    <col min="4102" max="4105" width="25.140625" customWidth="1"/>
    <col min="4106" max="4107" width="12.28515625" customWidth="1"/>
    <col min="4357" max="4357" width="17.42578125" customWidth="1"/>
    <col min="4358" max="4361" width="25.140625" customWidth="1"/>
    <col min="4362" max="4363" width="12.28515625" customWidth="1"/>
    <col min="4613" max="4613" width="17.42578125" customWidth="1"/>
    <col min="4614" max="4617" width="25.140625" customWidth="1"/>
    <col min="4618" max="4619" width="12.28515625" customWidth="1"/>
    <col min="4869" max="4869" width="17.42578125" customWidth="1"/>
    <col min="4870" max="4873" width="25.140625" customWidth="1"/>
    <col min="4874" max="4875" width="12.28515625" customWidth="1"/>
    <col min="5125" max="5125" width="17.42578125" customWidth="1"/>
    <col min="5126" max="5129" width="25.140625" customWidth="1"/>
    <col min="5130" max="5131" width="12.28515625" customWidth="1"/>
    <col min="5381" max="5381" width="17.42578125" customWidth="1"/>
    <col min="5382" max="5385" width="25.140625" customWidth="1"/>
    <col min="5386" max="5387" width="12.28515625" customWidth="1"/>
    <col min="5637" max="5637" width="17.42578125" customWidth="1"/>
    <col min="5638" max="5641" width="25.140625" customWidth="1"/>
    <col min="5642" max="5643" width="12.28515625" customWidth="1"/>
    <col min="5893" max="5893" width="17.42578125" customWidth="1"/>
    <col min="5894" max="5897" width="25.140625" customWidth="1"/>
    <col min="5898" max="5899" width="12.28515625" customWidth="1"/>
    <col min="6149" max="6149" width="17.42578125" customWidth="1"/>
    <col min="6150" max="6153" width="25.140625" customWidth="1"/>
    <col min="6154" max="6155" width="12.28515625" customWidth="1"/>
    <col min="6405" max="6405" width="17.42578125" customWidth="1"/>
    <col min="6406" max="6409" width="25.140625" customWidth="1"/>
    <col min="6410" max="6411" width="12.28515625" customWidth="1"/>
    <col min="6661" max="6661" width="17.42578125" customWidth="1"/>
    <col min="6662" max="6665" width="25.140625" customWidth="1"/>
    <col min="6666" max="6667" width="12.28515625" customWidth="1"/>
    <col min="6917" max="6917" width="17.42578125" customWidth="1"/>
    <col min="6918" max="6921" width="25.140625" customWidth="1"/>
    <col min="6922" max="6923" width="12.28515625" customWidth="1"/>
    <col min="7173" max="7173" width="17.42578125" customWidth="1"/>
    <col min="7174" max="7177" width="25.140625" customWidth="1"/>
    <col min="7178" max="7179" width="12.28515625" customWidth="1"/>
    <col min="7429" max="7429" width="17.42578125" customWidth="1"/>
    <col min="7430" max="7433" width="25.140625" customWidth="1"/>
    <col min="7434" max="7435" width="12.28515625" customWidth="1"/>
    <col min="7685" max="7685" width="17.42578125" customWidth="1"/>
    <col min="7686" max="7689" width="25.140625" customWidth="1"/>
    <col min="7690" max="7691" width="12.28515625" customWidth="1"/>
    <col min="7941" max="7941" width="17.42578125" customWidth="1"/>
    <col min="7942" max="7945" width="25.140625" customWidth="1"/>
    <col min="7946" max="7947" width="12.28515625" customWidth="1"/>
    <col min="8197" max="8197" width="17.42578125" customWidth="1"/>
    <col min="8198" max="8201" width="25.140625" customWidth="1"/>
    <col min="8202" max="8203" width="12.28515625" customWidth="1"/>
    <col min="8453" max="8453" width="17.42578125" customWidth="1"/>
    <col min="8454" max="8457" width="25.140625" customWidth="1"/>
    <col min="8458" max="8459" width="12.28515625" customWidth="1"/>
    <col min="8709" max="8709" width="17.42578125" customWidth="1"/>
    <col min="8710" max="8713" width="25.140625" customWidth="1"/>
    <col min="8714" max="8715" width="12.28515625" customWidth="1"/>
    <col min="8965" max="8965" width="17.42578125" customWidth="1"/>
    <col min="8966" max="8969" width="25.140625" customWidth="1"/>
    <col min="8970" max="8971" width="12.28515625" customWidth="1"/>
    <col min="9221" max="9221" width="17.42578125" customWidth="1"/>
    <col min="9222" max="9225" width="25.140625" customWidth="1"/>
    <col min="9226" max="9227" width="12.28515625" customWidth="1"/>
    <col min="9477" max="9477" width="17.42578125" customWidth="1"/>
    <col min="9478" max="9481" width="25.140625" customWidth="1"/>
    <col min="9482" max="9483" width="12.28515625" customWidth="1"/>
    <col min="9733" max="9733" width="17.42578125" customWidth="1"/>
    <col min="9734" max="9737" width="25.140625" customWidth="1"/>
    <col min="9738" max="9739" width="12.28515625" customWidth="1"/>
    <col min="9989" max="9989" width="17.42578125" customWidth="1"/>
    <col min="9990" max="9993" width="25.140625" customWidth="1"/>
    <col min="9994" max="9995" width="12.28515625" customWidth="1"/>
    <col min="10245" max="10245" width="17.42578125" customWidth="1"/>
    <col min="10246" max="10249" width="25.140625" customWidth="1"/>
    <col min="10250" max="10251" width="12.28515625" customWidth="1"/>
    <col min="10501" max="10501" width="17.42578125" customWidth="1"/>
    <col min="10502" max="10505" width="25.140625" customWidth="1"/>
    <col min="10506" max="10507" width="12.28515625" customWidth="1"/>
    <col min="10757" max="10757" width="17.42578125" customWidth="1"/>
    <col min="10758" max="10761" width="25.140625" customWidth="1"/>
    <col min="10762" max="10763" width="12.28515625" customWidth="1"/>
    <col min="11013" max="11013" width="17.42578125" customWidth="1"/>
    <col min="11014" max="11017" width="25.140625" customWidth="1"/>
    <col min="11018" max="11019" width="12.28515625" customWidth="1"/>
    <col min="11269" max="11269" width="17.42578125" customWidth="1"/>
    <col min="11270" max="11273" width="25.140625" customWidth="1"/>
    <col min="11274" max="11275" width="12.28515625" customWidth="1"/>
    <col min="11525" max="11525" width="17.42578125" customWidth="1"/>
    <col min="11526" max="11529" width="25.140625" customWidth="1"/>
    <col min="11530" max="11531" width="12.28515625" customWidth="1"/>
    <col min="11781" max="11781" width="17.42578125" customWidth="1"/>
    <col min="11782" max="11785" width="25.140625" customWidth="1"/>
    <col min="11786" max="11787" width="12.28515625" customWidth="1"/>
    <col min="12037" max="12037" width="17.42578125" customWidth="1"/>
    <col min="12038" max="12041" width="25.140625" customWidth="1"/>
    <col min="12042" max="12043" width="12.28515625" customWidth="1"/>
    <col min="12293" max="12293" width="17.42578125" customWidth="1"/>
    <col min="12294" max="12297" width="25.140625" customWidth="1"/>
    <col min="12298" max="12299" width="12.28515625" customWidth="1"/>
    <col min="12549" max="12549" width="17.42578125" customWidth="1"/>
    <col min="12550" max="12553" width="25.140625" customWidth="1"/>
    <col min="12554" max="12555" width="12.28515625" customWidth="1"/>
    <col min="12805" max="12805" width="17.42578125" customWidth="1"/>
    <col min="12806" max="12809" width="25.140625" customWidth="1"/>
    <col min="12810" max="12811" width="12.28515625" customWidth="1"/>
    <col min="13061" max="13061" width="17.42578125" customWidth="1"/>
    <col min="13062" max="13065" width="25.140625" customWidth="1"/>
    <col min="13066" max="13067" width="12.28515625" customWidth="1"/>
    <col min="13317" max="13317" width="17.42578125" customWidth="1"/>
    <col min="13318" max="13321" width="25.140625" customWidth="1"/>
    <col min="13322" max="13323" width="12.28515625" customWidth="1"/>
    <col min="13573" max="13573" width="17.42578125" customWidth="1"/>
    <col min="13574" max="13577" width="25.140625" customWidth="1"/>
    <col min="13578" max="13579" width="12.28515625" customWidth="1"/>
    <col min="13829" max="13829" width="17.42578125" customWidth="1"/>
    <col min="13830" max="13833" width="25.140625" customWidth="1"/>
    <col min="13834" max="13835" width="12.28515625" customWidth="1"/>
    <col min="14085" max="14085" width="17.42578125" customWidth="1"/>
    <col min="14086" max="14089" width="25.140625" customWidth="1"/>
    <col min="14090" max="14091" width="12.28515625" customWidth="1"/>
    <col min="14341" max="14341" width="17.42578125" customWidth="1"/>
    <col min="14342" max="14345" width="25.140625" customWidth="1"/>
    <col min="14346" max="14347" width="12.28515625" customWidth="1"/>
    <col min="14597" max="14597" width="17.42578125" customWidth="1"/>
    <col min="14598" max="14601" width="25.140625" customWidth="1"/>
    <col min="14602" max="14603" width="12.28515625" customWidth="1"/>
    <col min="14853" max="14853" width="17.42578125" customWidth="1"/>
    <col min="14854" max="14857" width="25.140625" customWidth="1"/>
    <col min="14858" max="14859" width="12.28515625" customWidth="1"/>
    <col min="15109" max="15109" width="17.42578125" customWidth="1"/>
    <col min="15110" max="15113" width="25.140625" customWidth="1"/>
    <col min="15114" max="15115" width="12.28515625" customWidth="1"/>
    <col min="15365" max="15365" width="17.42578125" customWidth="1"/>
    <col min="15366" max="15369" width="25.140625" customWidth="1"/>
    <col min="15370" max="15371" width="12.28515625" customWidth="1"/>
    <col min="15621" max="15621" width="17.42578125" customWidth="1"/>
    <col min="15622" max="15625" width="25.140625" customWidth="1"/>
    <col min="15626" max="15627" width="12.28515625" customWidth="1"/>
    <col min="15877" max="15877" width="17.42578125" customWidth="1"/>
    <col min="15878" max="15881" width="25.140625" customWidth="1"/>
    <col min="15882" max="15883" width="12.28515625" customWidth="1"/>
    <col min="16133" max="16133" width="17.42578125" customWidth="1"/>
    <col min="16134" max="16137" width="25.140625" customWidth="1"/>
    <col min="16138" max="16139" width="12.28515625" customWidth="1"/>
  </cols>
  <sheetData>
    <row r="1" spans="1:11" ht="15.75" x14ac:dyDescent="0.25">
      <c r="A1" s="142" t="s">
        <v>562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</row>
    <row r="2" spans="1:11" ht="18" x14ac:dyDescent="0.25">
      <c r="A2" s="1"/>
      <c r="B2" s="1"/>
      <c r="C2" s="1"/>
      <c r="D2" s="1"/>
      <c r="E2" s="1"/>
      <c r="F2" s="2"/>
      <c r="G2" s="3"/>
      <c r="H2" s="3"/>
      <c r="I2" s="2"/>
      <c r="J2" s="2"/>
      <c r="K2" s="2"/>
    </row>
    <row r="3" spans="1:11" ht="15.75" x14ac:dyDescent="0.25">
      <c r="A3" s="143" t="s">
        <v>0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</row>
    <row r="4" spans="1:11" ht="18" x14ac:dyDescent="0.25">
      <c r="A4" s="1"/>
      <c r="B4" s="1"/>
      <c r="C4" s="1"/>
      <c r="D4" s="1"/>
      <c r="E4" s="1"/>
      <c r="F4" s="2"/>
      <c r="G4" s="3"/>
      <c r="H4" s="3"/>
      <c r="I4" s="2"/>
      <c r="J4" s="2"/>
      <c r="K4" s="2"/>
    </row>
    <row r="5" spans="1:11" ht="15.75" x14ac:dyDescent="0.25">
      <c r="A5" s="143" t="s">
        <v>1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</row>
    <row r="6" spans="1:11" ht="15.75" x14ac:dyDescent="0.25">
      <c r="A6" s="4"/>
      <c r="B6" s="4"/>
      <c r="C6" s="4"/>
      <c r="D6" s="4"/>
      <c r="E6" s="4"/>
      <c r="F6" s="5"/>
      <c r="G6" s="6"/>
      <c r="H6" s="6"/>
      <c r="I6" s="5"/>
      <c r="J6" s="5"/>
      <c r="K6" s="5"/>
    </row>
    <row r="7" spans="1:11" ht="18" x14ac:dyDescent="0.25">
      <c r="A7" s="135" t="s">
        <v>2</v>
      </c>
      <c r="B7" s="135"/>
      <c r="C7" s="135"/>
      <c r="D7" s="135"/>
      <c r="E7" s="135"/>
      <c r="F7" s="7"/>
      <c r="G7" s="8"/>
      <c r="H7" s="8"/>
      <c r="I7" s="9"/>
      <c r="J7" s="10"/>
      <c r="K7" s="10"/>
    </row>
    <row r="8" spans="1:11" ht="38.25" x14ac:dyDescent="0.25">
      <c r="A8" s="136" t="s">
        <v>3</v>
      </c>
      <c r="B8" s="136"/>
      <c r="C8" s="136"/>
      <c r="D8" s="136"/>
      <c r="E8" s="136"/>
      <c r="F8" s="11" t="s">
        <v>552</v>
      </c>
      <c r="G8" s="12" t="s">
        <v>548</v>
      </c>
      <c r="H8" s="12" t="s">
        <v>549</v>
      </c>
      <c r="I8" s="11" t="s">
        <v>553</v>
      </c>
      <c r="J8" s="11" t="s">
        <v>4</v>
      </c>
      <c r="K8" s="11" t="s">
        <v>5</v>
      </c>
    </row>
    <row r="9" spans="1:11" x14ac:dyDescent="0.25">
      <c r="A9" s="140">
        <v>1</v>
      </c>
      <c r="B9" s="140"/>
      <c r="C9" s="140"/>
      <c r="D9" s="140"/>
      <c r="E9" s="141"/>
      <c r="F9" s="13">
        <v>2</v>
      </c>
      <c r="G9" s="13">
        <v>3</v>
      </c>
      <c r="H9" s="13">
        <v>4</v>
      </c>
      <c r="I9" s="13">
        <v>5</v>
      </c>
      <c r="J9" s="14" t="s">
        <v>6</v>
      </c>
      <c r="K9" s="14" t="s">
        <v>7</v>
      </c>
    </row>
    <row r="10" spans="1:11" x14ac:dyDescent="0.25">
      <c r="A10" s="121" t="s">
        <v>8</v>
      </c>
      <c r="B10" s="127"/>
      <c r="C10" s="127"/>
      <c r="D10" s="127"/>
      <c r="E10" s="128"/>
      <c r="F10" s="15">
        <f>+'A.1 PRIHODI EK'!C11</f>
        <v>2873713.7199999997</v>
      </c>
      <c r="G10" s="16">
        <f>+'A.1 PRIHODI EK'!D10</f>
        <v>3005059</v>
      </c>
      <c r="H10" s="16">
        <f>+'A.1 PRIHODI EK'!E10</f>
        <v>0</v>
      </c>
      <c r="I10" s="15">
        <f>+'A.1 PRIHODI EK'!F11</f>
        <v>3017857.55</v>
      </c>
      <c r="J10" s="17">
        <f>+I10/F10*100</f>
        <v>105.01594257621458</v>
      </c>
      <c r="K10" s="17" t="e">
        <f t="shared" ref="K10:K15" si="0">+I10/H10*100</f>
        <v>#DIV/0!</v>
      </c>
    </row>
    <row r="11" spans="1:11" x14ac:dyDescent="0.25">
      <c r="A11" s="129" t="s">
        <v>9</v>
      </c>
      <c r="B11" s="128"/>
      <c r="C11" s="128"/>
      <c r="D11" s="128"/>
      <c r="E11" s="128"/>
      <c r="F11" s="15">
        <f>+'A.1 PRIHODI EK'!C70</f>
        <v>0</v>
      </c>
      <c r="G11" s="16">
        <f>+'A.1 PRIHODI EK'!D70</f>
        <v>0</v>
      </c>
      <c r="H11" s="16">
        <f>+'A.1 PRIHODI EK'!E70</f>
        <v>0</v>
      </c>
      <c r="I11" s="15">
        <f>+'A.1 PRIHODI EK'!F70</f>
        <v>0</v>
      </c>
      <c r="J11" s="17" t="e">
        <f t="shared" ref="J11:J14" si="1">+I11/F11*100</f>
        <v>#DIV/0!</v>
      </c>
      <c r="K11" s="17" t="e">
        <f t="shared" si="0"/>
        <v>#DIV/0!</v>
      </c>
    </row>
    <row r="12" spans="1:11" x14ac:dyDescent="0.25">
      <c r="A12" s="130" t="s">
        <v>10</v>
      </c>
      <c r="B12" s="131"/>
      <c r="C12" s="131"/>
      <c r="D12" s="131"/>
      <c r="E12" s="132"/>
      <c r="F12" s="18">
        <f>F10+F11</f>
        <v>2873713.7199999997</v>
      </c>
      <c r="G12" s="19">
        <f>G10+G11</f>
        <v>3005059</v>
      </c>
      <c r="H12" s="19">
        <f>H10+H11</f>
        <v>0</v>
      </c>
      <c r="I12" s="18">
        <f>I10+I11</f>
        <v>3017857.55</v>
      </c>
      <c r="J12" s="18">
        <f t="shared" si="1"/>
        <v>105.01594257621458</v>
      </c>
      <c r="K12" s="18" t="e">
        <f t="shared" si="0"/>
        <v>#DIV/0!</v>
      </c>
    </row>
    <row r="13" spans="1:11" x14ac:dyDescent="0.25">
      <c r="A13" s="133" t="s">
        <v>11</v>
      </c>
      <c r="B13" s="127"/>
      <c r="C13" s="127"/>
      <c r="D13" s="127"/>
      <c r="E13" s="127"/>
      <c r="F13" s="15">
        <f>+'A.1 RASHODI EK'!C10</f>
        <v>2658562.21</v>
      </c>
      <c r="G13" s="16">
        <f>+'A.1 RASHODI EK'!D10</f>
        <v>2912492</v>
      </c>
      <c r="H13" s="16">
        <f>+'A.1 RASHODI EK'!E10</f>
        <v>0</v>
      </c>
      <c r="I13" s="15">
        <f>+'A.1 RASHODI EK'!F10</f>
        <v>2743057.2</v>
      </c>
      <c r="J13" s="17">
        <f t="shared" si="1"/>
        <v>103.17822128375171</v>
      </c>
      <c r="K13" s="17" t="e">
        <f t="shared" si="0"/>
        <v>#DIV/0!</v>
      </c>
    </row>
    <row r="14" spans="1:11" x14ac:dyDescent="0.25">
      <c r="A14" s="129" t="s">
        <v>12</v>
      </c>
      <c r="B14" s="128"/>
      <c r="C14" s="128"/>
      <c r="D14" s="128"/>
      <c r="E14" s="128"/>
      <c r="F14" s="15">
        <f>+'A.1 RASHODI EK'!C113</f>
        <v>176072.22999999998</v>
      </c>
      <c r="G14" s="16">
        <f>+'A.1 RASHODI EK'!D113</f>
        <v>92567</v>
      </c>
      <c r="H14" s="16">
        <f>+'A.1 RASHODI EK'!E113</f>
        <v>0</v>
      </c>
      <c r="I14" s="15">
        <f>+'A.1 RASHODI EK'!F113</f>
        <v>91040.34</v>
      </c>
      <c r="J14" s="17">
        <f t="shared" si="1"/>
        <v>51.706245783335625</v>
      </c>
      <c r="K14" s="17" t="e">
        <f t="shared" si="0"/>
        <v>#DIV/0!</v>
      </c>
    </row>
    <row r="15" spans="1:11" x14ac:dyDescent="0.25">
      <c r="A15" s="20" t="s">
        <v>13</v>
      </c>
      <c r="B15" s="21"/>
      <c r="C15" s="21"/>
      <c r="D15" s="21"/>
      <c r="E15" s="21"/>
      <c r="F15" s="18">
        <f>F13+F14</f>
        <v>2834634.44</v>
      </c>
      <c r="G15" s="19">
        <f>G13+G14</f>
        <v>3005059</v>
      </c>
      <c r="H15" s="19">
        <f>H13+H14</f>
        <v>0</v>
      </c>
      <c r="I15" s="18">
        <f>I13+I14</f>
        <v>2834097.54</v>
      </c>
      <c r="J15" s="18">
        <f>+I15/F15*100</f>
        <v>99.981059286078533</v>
      </c>
      <c r="K15" s="18" t="e">
        <f t="shared" si="0"/>
        <v>#DIV/0!</v>
      </c>
    </row>
    <row r="16" spans="1:11" x14ac:dyDescent="0.25">
      <c r="A16" s="134" t="s">
        <v>14</v>
      </c>
      <c r="B16" s="131"/>
      <c r="C16" s="131"/>
      <c r="D16" s="131"/>
      <c r="E16" s="131"/>
      <c r="F16" s="22">
        <f>F12-F15</f>
        <v>39079.279999999795</v>
      </c>
      <c r="G16" s="23">
        <f>G12-G15</f>
        <v>0</v>
      </c>
      <c r="H16" s="23">
        <f>H12-H15</f>
        <v>0</v>
      </c>
      <c r="I16" s="22">
        <f>I12-I15</f>
        <v>183760.00999999978</v>
      </c>
      <c r="J16" s="18">
        <f>+I16/F16*100</f>
        <v>470.2236325746041</v>
      </c>
      <c r="K16" s="18" t="e">
        <f>+I16/H16*100</f>
        <v>#DIV/0!</v>
      </c>
    </row>
    <row r="17" spans="1:11" ht="18" x14ac:dyDescent="0.25">
      <c r="A17" s="1"/>
      <c r="B17" s="24"/>
      <c r="C17" s="24"/>
      <c r="D17" s="24"/>
      <c r="E17" s="24"/>
      <c r="F17" s="25"/>
      <c r="G17" s="26"/>
      <c r="H17" s="26"/>
      <c r="I17" s="25"/>
      <c r="J17" s="27"/>
      <c r="K17" s="27"/>
    </row>
    <row r="18" spans="1:11" ht="18" x14ac:dyDescent="0.25">
      <c r="A18" s="135" t="s">
        <v>15</v>
      </c>
      <c r="B18" s="135"/>
      <c r="C18" s="135"/>
      <c r="D18" s="135"/>
      <c r="E18" s="135"/>
      <c r="F18" s="25"/>
      <c r="G18" s="26"/>
      <c r="H18" s="26"/>
      <c r="I18" s="25"/>
      <c r="J18" s="27"/>
      <c r="K18" s="27"/>
    </row>
    <row r="19" spans="1:11" ht="38.25" x14ac:dyDescent="0.25">
      <c r="A19" s="136" t="s">
        <v>3</v>
      </c>
      <c r="B19" s="136"/>
      <c r="C19" s="136"/>
      <c r="D19" s="136"/>
      <c r="E19" s="136"/>
      <c r="F19" s="11" t="s">
        <v>552</v>
      </c>
      <c r="G19" s="12" t="s">
        <v>548</v>
      </c>
      <c r="H19" s="12" t="s">
        <v>549</v>
      </c>
      <c r="I19" s="11" t="s">
        <v>553</v>
      </c>
      <c r="J19" s="28" t="s">
        <v>4</v>
      </c>
      <c r="K19" s="28" t="s">
        <v>5</v>
      </c>
    </row>
    <row r="20" spans="1:11" x14ac:dyDescent="0.25">
      <c r="A20" s="137">
        <v>1</v>
      </c>
      <c r="B20" s="138"/>
      <c r="C20" s="138"/>
      <c r="D20" s="138"/>
      <c r="E20" s="138"/>
      <c r="F20" s="13">
        <v>2</v>
      </c>
      <c r="G20" s="13">
        <v>3</v>
      </c>
      <c r="H20" s="13">
        <v>4</v>
      </c>
      <c r="I20" s="13">
        <v>5</v>
      </c>
      <c r="J20" s="14" t="s">
        <v>6</v>
      </c>
      <c r="K20" s="14" t="s">
        <v>7</v>
      </c>
    </row>
    <row r="21" spans="1:11" x14ac:dyDescent="0.25">
      <c r="A21" s="121" t="s">
        <v>16</v>
      </c>
      <c r="B21" s="139"/>
      <c r="C21" s="139"/>
      <c r="D21" s="139"/>
      <c r="E21" s="139"/>
      <c r="F21" s="15">
        <f>+'B.1 RAČUN FINANC EK'!C10</f>
        <v>0</v>
      </c>
      <c r="G21" s="16">
        <f>+'B.1 RAČUN FINANC EK'!D10</f>
        <v>0</v>
      </c>
      <c r="H21" s="16">
        <f>+'B.1 RAČUN FINANC EK'!E10</f>
        <v>0</v>
      </c>
      <c r="I21" s="15">
        <f>+'B.1 RAČUN FINANC EK'!F10</f>
        <v>0</v>
      </c>
      <c r="J21" s="17" t="e">
        <f t="shared" ref="J21:J27" si="2">+I21/F21*100</f>
        <v>#DIV/0!</v>
      </c>
      <c r="K21" s="17" t="e">
        <f t="shared" ref="K21:K27" si="3">+I21/H21*100</f>
        <v>#DIV/0!</v>
      </c>
    </row>
    <row r="22" spans="1:11" ht="27" customHeight="1" x14ac:dyDescent="0.25">
      <c r="A22" s="121" t="s">
        <v>17</v>
      </c>
      <c r="B22" s="122"/>
      <c r="C22" s="122"/>
      <c r="D22" s="122"/>
      <c r="E22" s="122"/>
      <c r="F22" s="15">
        <f>+'B.1 RAČUN FINANC EK'!C17</f>
        <v>0</v>
      </c>
      <c r="G22" s="16">
        <f>+'B.1 RAČUN FINANC EK'!D17</f>
        <v>0</v>
      </c>
      <c r="H22" s="16">
        <f>+'B.1 RAČUN FINANC EK'!E17</f>
        <v>0</v>
      </c>
      <c r="I22" s="15">
        <f>+'B.1 RAČUN FINANC EK'!F17</f>
        <v>0</v>
      </c>
      <c r="J22" s="17" t="e">
        <f t="shared" si="2"/>
        <v>#DIV/0!</v>
      </c>
      <c r="K22" s="17" t="e">
        <f t="shared" si="3"/>
        <v>#DIV/0!</v>
      </c>
    </row>
    <row r="23" spans="1:11" x14ac:dyDescent="0.25">
      <c r="A23" s="123" t="s">
        <v>18</v>
      </c>
      <c r="B23" s="124"/>
      <c r="C23" s="124"/>
      <c r="D23" s="124"/>
      <c r="E23" s="125"/>
      <c r="F23" s="18">
        <f>F21-F22</f>
        <v>0</v>
      </c>
      <c r="G23" s="19">
        <f>G21-G22</f>
        <v>0</v>
      </c>
      <c r="H23" s="19">
        <f>H21-H22</f>
        <v>0</v>
      </c>
      <c r="I23" s="18">
        <f>I21-I22</f>
        <v>0</v>
      </c>
      <c r="J23" s="18" t="e">
        <f t="shared" si="2"/>
        <v>#DIV/0!</v>
      </c>
      <c r="K23" s="18" t="e">
        <f t="shared" si="3"/>
        <v>#DIV/0!</v>
      </c>
    </row>
    <row r="24" spans="1:11" x14ac:dyDescent="0.25">
      <c r="A24" s="121" t="s">
        <v>19</v>
      </c>
      <c r="B24" s="122"/>
      <c r="C24" s="122"/>
      <c r="D24" s="122"/>
      <c r="E24" s="122"/>
      <c r="F24" s="112"/>
      <c r="G24" s="113"/>
      <c r="H24" s="113"/>
      <c r="I24" s="15">
        <f>+F25</f>
        <v>0</v>
      </c>
      <c r="J24" s="17" t="e">
        <f t="shared" si="2"/>
        <v>#DIV/0!</v>
      </c>
      <c r="K24" s="17" t="e">
        <f t="shared" si="3"/>
        <v>#DIV/0!</v>
      </c>
    </row>
    <row r="25" spans="1:11" x14ac:dyDescent="0.25">
      <c r="A25" s="121" t="s">
        <v>20</v>
      </c>
      <c r="B25" s="122"/>
      <c r="C25" s="122"/>
      <c r="D25" s="122"/>
      <c r="E25" s="122"/>
      <c r="F25" s="112"/>
      <c r="G25" s="113"/>
      <c r="H25" s="113"/>
      <c r="I25" s="113"/>
      <c r="J25" s="17" t="e">
        <f t="shared" si="2"/>
        <v>#DIV/0!</v>
      </c>
      <c r="K25" s="17" t="e">
        <f t="shared" si="3"/>
        <v>#DIV/0!</v>
      </c>
    </row>
    <row r="26" spans="1:11" x14ac:dyDescent="0.25">
      <c r="A26" s="123" t="s">
        <v>21</v>
      </c>
      <c r="B26" s="124"/>
      <c r="C26" s="124"/>
      <c r="D26" s="124"/>
      <c r="E26" s="125"/>
      <c r="F26" s="18">
        <f>+F23+F24+F25</f>
        <v>0</v>
      </c>
      <c r="G26" s="23">
        <f>+G23+G24+G25</f>
        <v>0</v>
      </c>
      <c r="H26" s="23">
        <f>+H23+H24+H25</f>
        <v>0</v>
      </c>
      <c r="I26" s="18">
        <f>+I23+I24+I25</f>
        <v>0</v>
      </c>
      <c r="J26" s="18" t="e">
        <f t="shared" si="2"/>
        <v>#DIV/0!</v>
      </c>
      <c r="K26" s="18" t="e">
        <f t="shared" si="3"/>
        <v>#DIV/0!</v>
      </c>
    </row>
    <row r="27" spans="1:11" x14ac:dyDescent="0.25">
      <c r="A27" s="126" t="s">
        <v>22</v>
      </c>
      <c r="B27" s="126"/>
      <c r="C27" s="126"/>
      <c r="D27" s="126"/>
      <c r="E27" s="126"/>
      <c r="F27" s="22">
        <f>+F16+F26</f>
        <v>39079.279999999795</v>
      </c>
      <c r="G27" s="23">
        <f>+G16+G26</f>
        <v>0</v>
      </c>
      <c r="H27" s="23">
        <f>+H16+H26</f>
        <v>0</v>
      </c>
      <c r="I27" s="22">
        <f>+I16+I26</f>
        <v>183760.00999999978</v>
      </c>
      <c r="J27" s="18">
        <f t="shared" si="2"/>
        <v>470.2236325746041</v>
      </c>
      <c r="K27" s="18" t="e">
        <f t="shared" si="3"/>
        <v>#DIV/0!</v>
      </c>
    </row>
    <row r="29" spans="1:11" ht="23.25" customHeight="1" x14ac:dyDescent="0.25">
      <c r="A29" s="119"/>
      <c r="B29" s="119"/>
      <c r="C29" s="119"/>
      <c r="D29" s="119"/>
      <c r="E29" s="119"/>
      <c r="F29" s="119"/>
      <c r="G29" s="119"/>
      <c r="H29" s="119"/>
      <c r="I29" s="119"/>
      <c r="J29" s="119"/>
      <c r="K29" s="119"/>
    </row>
    <row r="30" spans="1:11" ht="20.25" customHeight="1" x14ac:dyDescent="0.25">
      <c r="A30" s="119" t="s">
        <v>554</v>
      </c>
      <c r="B30" s="119"/>
      <c r="C30" s="119"/>
      <c r="D30" s="119"/>
      <c r="E30" s="119"/>
      <c r="F30" s="119"/>
      <c r="G30" s="119"/>
      <c r="H30" s="119"/>
      <c r="I30" s="119"/>
      <c r="J30" s="119"/>
      <c r="K30" s="119"/>
    </row>
    <row r="31" spans="1:11" ht="38.25" customHeight="1" x14ac:dyDescent="0.25">
      <c r="A31" s="119" t="s">
        <v>560</v>
      </c>
      <c r="B31" s="119"/>
      <c r="C31" s="119"/>
      <c r="D31" s="119"/>
      <c r="E31" s="119"/>
      <c r="F31" s="119"/>
      <c r="G31" s="119"/>
      <c r="H31" s="119"/>
      <c r="I31" s="119"/>
      <c r="J31" s="119"/>
      <c r="K31" s="119"/>
    </row>
    <row r="32" spans="1:11" x14ac:dyDescent="0.25">
      <c r="A32" s="119"/>
      <c r="B32" s="119"/>
      <c r="C32" s="119"/>
      <c r="D32" s="119"/>
      <c r="E32" s="119"/>
      <c r="F32" s="119"/>
      <c r="G32" s="119"/>
      <c r="H32" s="119"/>
      <c r="I32" s="119"/>
      <c r="J32" s="119"/>
      <c r="K32" s="119"/>
    </row>
    <row r="33" spans="1:11" ht="31.5" customHeight="1" x14ac:dyDescent="0.25">
      <c r="A33" s="120" t="s">
        <v>561</v>
      </c>
      <c r="B33" s="120"/>
      <c r="C33" s="120"/>
      <c r="D33" s="120"/>
      <c r="E33" s="120"/>
      <c r="F33" s="120"/>
      <c r="G33" s="120"/>
      <c r="H33" s="120"/>
      <c r="I33" s="120"/>
      <c r="J33" s="120"/>
      <c r="K33" s="120"/>
    </row>
  </sheetData>
  <mergeCells count="26">
    <mergeCell ref="A9:E9"/>
    <mergeCell ref="A1:K1"/>
    <mergeCell ref="A3:K3"/>
    <mergeCell ref="A5:K5"/>
    <mergeCell ref="A7:E7"/>
    <mergeCell ref="A8:E8"/>
    <mergeCell ref="A23:E23"/>
    <mergeCell ref="A10:E10"/>
    <mergeCell ref="A11:E11"/>
    <mergeCell ref="A12:E12"/>
    <mergeCell ref="A13:E13"/>
    <mergeCell ref="A14:E14"/>
    <mergeCell ref="A16:E16"/>
    <mergeCell ref="A18:E18"/>
    <mergeCell ref="A19:E19"/>
    <mergeCell ref="A20:E20"/>
    <mergeCell ref="A21:E21"/>
    <mergeCell ref="A22:E22"/>
    <mergeCell ref="A31:K32"/>
    <mergeCell ref="A33:K33"/>
    <mergeCell ref="A24:E24"/>
    <mergeCell ref="A25:E25"/>
    <mergeCell ref="A26:E26"/>
    <mergeCell ref="A27:E27"/>
    <mergeCell ref="A29:K29"/>
    <mergeCell ref="A30:K30"/>
  </mergeCells>
  <pageMargins left="0.7" right="0.7" top="0.75" bottom="0.75" header="0.3" footer="0.3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88"/>
  <sheetViews>
    <sheetView zoomScale="90" zoomScaleNormal="9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B67" sqref="B67"/>
    </sheetView>
  </sheetViews>
  <sheetFormatPr defaultRowHeight="12.75" x14ac:dyDescent="0.2"/>
  <cols>
    <col min="1" max="1" width="15.85546875" style="31" customWidth="1"/>
    <col min="2" max="2" width="57.5703125" style="34" customWidth="1"/>
    <col min="3" max="3" width="20.140625" style="35" customWidth="1"/>
    <col min="4" max="5" width="17.5703125" style="36" bestFit="1" customWidth="1"/>
    <col min="6" max="6" width="16.42578125" style="35" bestFit="1" customWidth="1"/>
    <col min="7" max="8" width="13.4257812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5.85546875" style="31" customWidth="1"/>
    <col min="258" max="258" width="57.5703125" style="31" customWidth="1"/>
    <col min="259" max="259" width="20.140625" style="31" customWidth="1"/>
    <col min="260" max="261" width="17.5703125" style="31" bestFit="1" customWidth="1"/>
    <col min="262" max="262" width="16.42578125" style="31" bestFit="1" customWidth="1"/>
    <col min="263" max="263" width="15.5703125" style="31" bestFit="1" customWidth="1"/>
    <col min="264" max="264" width="11.8554687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5.85546875" style="31" customWidth="1"/>
    <col min="514" max="514" width="57.5703125" style="31" customWidth="1"/>
    <col min="515" max="515" width="20.140625" style="31" customWidth="1"/>
    <col min="516" max="517" width="17.5703125" style="31" bestFit="1" customWidth="1"/>
    <col min="518" max="518" width="16.42578125" style="31" bestFit="1" customWidth="1"/>
    <col min="519" max="519" width="15.5703125" style="31" bestFit="1" customWidth="1"/>
    <col min="520" max="520" width="11.8554687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5.85546875" style="31" customWidth="1"/>
    <col min="770" max="770" width="57.5703125" style="31" customWidth="1"/>
    <col min="771" max="771" width="20.140625" style="31" customWidth="1"/>
    <col min="772" max="773" width="17.5703125" style="31" bestFit="1" customWidth="1"/>
    <col min="774" max="774" width="16.42578125" style="31" bestFit="1" customWidth="1"/>
    <col min="775" max="775" width="15.5703125" style="31" bestFit="1" customWidth="1"/>
    <col min="776" max="776" width="11.8554687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5.85546875" style="31" customWidth="1"/>
    <col min="1026" max="1026" width="57.5703125" style="31" customWidth="1"/>
    <col min="1027" max="1027" width="20.140625" style="31" customWidth="1"/>
    <col min="1028" max="1029" width="17.5703125" style="31" bestFit="1" customWidth="1"/>
    <col min="1030" max="1030" width="16.42578125" style="31" bestFit="1" customWidth="1"/>
    <col min="1031" max="1031" width="15.5703125" style="31" bestFit="1" customWidth="1"/>
    <col min="1032" max="1032" width="11.8554687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5.85546875" style="31" customWidth="1"/>
    <col min="1282" max="1282" width="57.5703125" style="31" customWidth="1"/>
    <col min="1283" max="1283" width="20.140625" style="31" customWidth="1"/>
    <col min="1284" max="1285" width="17.5703125" style="31" bestFit="1" customWidth="1"/>
    <col min="1286" max="1286" width="16.42578125" style="31" bestFit="1" customWidth="1"/>
    <col min="1287" max="1287" width="15.5703125" style="31" bestFit="1" customWidth="1"/>
    <col min="1288" max="1288" width="11.8554687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5.85546875" style="31" customWidth="1"/>
    <col min="1538" max="1538" width="57.5703125" style="31" customWidth="1"/>
    <col min="1539" max="1539" width="20.140625" style="31" customWidth="1"/>
    <col min="1540" max="1541" width="17.5703125" style="31" bestFit="1" customWidth="1"/>
    <col min="1542" max="1542" width="16.42578125" style="31" bestFit="1" customWidth="1"/>
    <col min="1543" max="1543" width="15.5703125" style="31" bestFit="1" customWidth="1"/>
    <col min="1544" max="1544" width="11.8554687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5.85546875" style="31" customWidth="1"/>
    <col min="1794" max="1794" width="57.5703125" style="31" customWidth="1"/>
    <col min="1795" max="1795" width="20.140625" style="31" customWidth="1"/>
    <col min="1796" max="1797" width="17.5703125" style="31" bestFit="1" customWidth="1"/>
    <col min="1798" max="1798" width="16.42578125" style="31" bestFit="1" customWidth="1"/>
    <col min="1799" max="1799" width="15.5703125" style="31" bestFit="1" customWidth="1"/>
    <col min="1800" max="1800" width="11.8554687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5.85546875" style="31" customWidth="1"/>
    <col min="2050" max="2050" width="57.5703125" style="31" customWidth="1"/>
    <col min="2051" max="2051" width="20.140625" style="31" customWidth="1"/>
    <col min="2052" max="2053" width="17.5703125" style="31" bestFit="1" customWidth="1"/>
    <col min="2054" max="2054" width="16.42578125" style="31" bestFit="1" customWidth="1"/>
    <col min="2055" max="2055" width="15.5703125" style="31" bestFit="1" customWidth="1"/>
    <col min="2056" max="2056" width="11.8554687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5.85546875" style="31" customWidth="1"/>
    <col min="2306" max="2306" width="57.5703125" style="31" customWidth="1"/>
    <col min="2307" max="2307" width="20.140625" style="31" customWidth="1"/>
    <col min="2308" max="2309" width="17.5703125" style="31" bestFit="1" customWidth="1"/>
    <col min="2310" max="2310" width="16.42578125" style="31" bestFit="1" customWidth="1"/>
    <col min="2311" max="2311" width="15.5703125" style="31" bestFit="1" customWidth="1"/>
    <col min="2312" max="2312" width="11.8554687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5.85546875" style="31" customWidth="1"/>
    <col min="2562" max="2562" width="57.5703125" style="31" customWidth="1"/>
    <col min="2563" max="2563" width="20.140625" style="31" customWidth="1"/>
    <col min="2564" max="2565" width="17.5703125" style="31" bestFit="1" customWidth="1"/>
    <col min="2566" max="2566" width="16.42578125" style="31" bestFit="1" customWidth="1"/>
    <col min="2567" max="2567" width="15.5703125" style="31" bestFit="1" customWidth="1"/>
    <col min="2568" max="2568" width="11.8554687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5.85546875" style="31" customWidth="1"/>
    <col min="2818" max="2818" width="57.5703125" style="31" customWidth="1"/>
    <col min="2819" max="2819" width="20.140625" style="31" customWidth="1"/>
    <col min="2820" max="2821" width="17.5703125" style="31" bestFit="1" customWidth="1"/>
    <col min="2822" max="2822" width="16.42578125" style="31" bestFit="1" customWidth="1"/>
    <col min="2823" max="2823" width="15.5703125" style="31" bestFit="1" customWidth="1"/>
    <col min="2824" max="2824" width="11.8554687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5.85546875" style="31" customWidth="1"/>
    <col min="3074" max="3074" width="57.5703125" style="31" customWidth="1"/>
    <col min="3075" max="3075" width="20.140625" style="31" customWidth="1"/>
    <col min="3076" max="3077" width="17.5703125" style="31" bestFit="1" customWidth="1"/>
    <col min="3078" max="3078" width="16.42578125" style="31" bestFit="1" customWidth="1"/>
    <col min="3079" max="3079" width="15.5703125" style="31" bestFit="1" customWidth="1"/>
    <col min="3080" max="3080" width="11.8554687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5.85546875" style="31" customWidth="1"/>
    <col min="3330" max="3330" width="57.5703125" style="31" customWidth="1"/>
    <col min="3331" max="3331" width="20.140625" style="31" customWidth="1"/>
    <col min="3332" max="3333" width="17.5703125" style="31" bestFit="1" customWidth="1"/>
    <col min="3334" max="3334" width="16.42578125" style="31" bestFit="1" customWidth="1"/>
    <col min="3335" max="3335" width="15.5703125" style="31" bestFit="1" customWidth="1"/>
    <col min="3336" max="3336" width="11.8554687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5.85546875" style="31" customWidth="1"/>
    <col min="3586" max="3586" width="57.5703125" style="31" customWidth="1"/>
    <col min="3587" max="3587" width="20.140625" style="31" customWidth="1"/>
    <col min="3588" max="3589" width="17.5703125" style="31" bestFit="1" customWidth="1"/>
    <col min="3590" max="3590" width="16.42578125" style="31" bestFit="1" customWidth="1"/>
    <col min="3591" max="3591" width="15.5703125" style="31" bestFit="1" customWidth="1"/>
    <col min="3592" max="3592" width="11.8554687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5.85546875" style="31" customWidth="1"/>
    <col min="3842" max="3842" width="57.5703125" style="31" customWidth="1"/>
    <col min="3843" max="3843" width="20.140625" style="31" customWidth="1"/>
    <col min="3844" max="3845" width="17.5703125" style="31" bestFit="1" customWidth="1"/>
    <col min="3846" max="3846" width="16.42578125" style="31" bestFit="1" customWidth="1"/>
    <col min="3847" max="3847" width="15.5703125" style="31" bestFit="1" customWidth="1"/>
    <col min="3848" max="3848" width="11.8554687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5.85546875" style="31" customWidth="1"/>
    <col min="4098" max="4098" width="57.5703125" style="31" customWidth="1"/>
    <col min="4099" max="4099" width="20.140625" style="31" customWidth="1"/>
    <col min="4100" max="4101" width="17.5703125" style="31" bestFit="1" customWidth="1"/>
    <col min="4102" max="4102" width="16.42578125" style="31" bestFit="1" customWidth="1"/>
    <col min="4103" max="4103" width="15.5703125" style="31" bestFit="1" customWidth="1"/>
    <col min="4104" max="4104" width="11.8554687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5.85546875" style="31" customWidth="1"/>
    <col min="4354" max="4354" width="57.5703125" style="31" customWidth="1"/>
    <col min="4355" max="4355" width="20.140625" style="31" customWidth="1"/>
    <col min="4356" max="4357" width="17.5703125" style="31" bestFit="1" customWidth="1"/>
    <col min="4358" max="4358" width="16.42578125" style="31" bestFit="1" customWidth="1"/>
    <col min="4359" max="4359" width="15.5703125" style="31" bestFit="1" customWidth="1"/>
    <col min="4360" max="4360" width="11.8554687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5.85546875" style="31" customWidth="1"/>
    <col min="4610" max="4610" width="57.5703125" style="31" customWidth="1"/>
    <col min="4611" max="4611" width="20.140625" style="31" customWidth="1"/>
    <col min="4612" max="4613" width="17.5703125" style="31" bestFit="1" customWidth="1"/>
    <col min="4614" max="4614" width="16.42578125" style="31" bestFit="1" customWidth="1"/>
    <col min="4615" max="4615" width="15.5703125" style="31" bestFit="1" customWidth="1"/>
    <col min="4616" max="4616" width="11.8554687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5.85546875" style="31" customWidth="1"/>
    <col min="4866" max="4866" width="57.5703125" style="31" customWidth="1"/>
    <col min="4867" max="4867" width="20.140625" style="31" customWidth="1"/>
    <col min="4868" max="4869" width="17.5703125" style="31" bestFit="1" customWidth="1"/>
    <col min="4870" max="4870" width="16.42578125" style="31" bestFit="1" customWidth="1"/>
    <col min="4871" max="4871" width="15.5703125" style="31" bestFit="1" customWidth="1"/>
    <col min="4872" max="4872" width="11.8554687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5.85546875" style="31" customWidth="1"/>
    <col min="5122" max="5122" width="57.5703125" style="31" customWidth="1"/>
    <col min="5123" max="5123" width="20.140625" style="31" customWidth="1"/>
    <col min="5124" max="5125" width="17.5703125" style="31" bestFit="1" customWidth="1"/>
    <col min="5126" max="5126" width="16.42578125" style="31" bestFit="1" customWidth="1"/>
    <col min="5127" max="5127" width="15.5703125" style="31" bestFit="1" customWidth="1"/>
    <col min="5128" max="5128" width="11.8554687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5.85546875" style="31" customWidth="1"/>
    <col min="5378" max="5378" width="57.5703125" style="31" customWidth="1"/>
    <col min="5379" max="5379" width="20.140625" style="31" customWidth="1"/>
    <col min="5380" max="5381" width="17.5703125" style="31" bestFit="1" customWidth="1"/>
    <col min="5382" max="5382" width="16.42578125" style="31" bestFit="1" customWidth="1"/>
    <col min="5383" max="5383" width="15.5703125" style="31" bestFit="1" customWidth="1"/>
    <col min="5384" max="5384" width="11.8554687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5.85546875" style="31" customWidth="1"/>
    <col min="5634" max="5634" width="57.5703125" style="31" customWidth="1"/>
    <col min="5635" max="5635" width="20.140625" style="31" customWidth="1"/>
    <col min="5636" max="5637" width="17.5703125" style="31" bestFit="1" customWidth="1"/>
    <col min="5638" max="5638" width="16.42578125" style="31" bestFit="1" customWidth="1"/>
    <col min="5639" max="5639" width="15.5703125" style="31" bestFit="1" customWidth="1"/>
    <col min="5640" max="5640" width="11.8554687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5.85546875" style="31" customWidth="1"/>
    <col min="5890" max="5890" width="57.5703125" style="31" customWidth="1"/>
    <col min="5891" max="5891" width="20.140625" style="31" customWidth="1"/>
    <col min="5892" max="5893" width="17.5703125" style="31" bestFit="1" customWidth="1"/>
    <col min="5894" max="5894" width="16.42578125" style="31" bestFit="1" customWidth="1"/>
    <col min="5895" max="5895" width="15.5703125" style="31" bestFit="1" customWidth="1"/>
    <col min="5896" max="5896" width="11.8554687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5.85546875" style="31" customWidth="1"/>
    <col min="6146" max="6146" width="57.5703125" style="31" customWidth="1"/>
    <col min="6147" max="6147" width="20.140625" style="31" customWidth="1"/>
    <col min="6148" max="6149" width="17.5703125" style="31" bestFit="1" customWidth="1"/>
    <col min="6150" max="6150" width="16.42578125" style="31" bestFit="1" customWidth="1"/>
    <col min="6151" max="6151" width="15.5703125" style="31" bestFit="1" customWidth="1"/>
    <col min="6152" max="6152" width="11.8554687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5.85546875" style="31" customWidth="1"/>
    <col min="6402" max="6402" width="57.5703125" style="31" customWidth="1"/>
    <col min="6403" max="6403" width="20.140625" style="31" customWidth="1"/>
    <col min="6404" max="6405" width="17.5703125" style="31" bestFit="1" customWidth="1"/>
    <col min="6406" max="6406" width="16.42578125" style="31" bestFit="1" customWidth="1"/>
    <col min="6407" max="6407" width="15.5703125" style="31" bestFit="1" customWidth="1"/>
    <col min="6408" max="6408" width="11.8554687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5.85546875" style="31" customWidth="1"/>
    <col min="6658" max="6658" width="57.5703125" style="31" customWidth="1"/>
    <col min="6659" max="6659" width="20.140625" style="31" customWidth="1"/>
    <col min="6660" max="6661" width="17.5703125" style="31" bestFit="1" customWidth="1"/>
    <col min="6662" max="6662" width="16.42578125" style="31" bestFit="1" customWidth="1"/>
    <col min="6663" max="6663" width="15.5703125" style="31" bestFit="1" customWidth="1"/>
    <col min="6664" max="6664" width="11.8554687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5.85546875" style="31" customWidth="1"/>
    <col min="6914" max="6914" width="57.5703125" style="31" customWidth="1"/>
    <col min="6915" max="6915" width="20.140625" style="31" customWidth="1"/>
    <col min="6916" max="6917" width="17.5703125" style="31" bestFit="1" customWidth="1"/>
    <col min="6918" max="6918" width="16.42578125" style="31" bestFit="1" customWidth="1"/>
    <col min="6919" max="6919" width="15.5703125" style="31" bestFit="1" customWidth="1"/>
    <col min="6920" max="6920" width="11.8554687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5.85546875" style="31" customWidth="1"/>
    <col min="7170" max="7170" width="57.5703125" style="31" customWidth="1"/>
    <col min="7171" max="7171" width="20.140625" style="31" customWidth="1"/>
    <col min="7172" max="7173" width="17.5703125" style="31" bestFit="1" customWidth="1"/>
    <col min="7174" max="7174" width="16.42578125" style="31" bestFit="1" customWidth="1"/>
    <col min="7175" max="7175" width="15.5703125" style="31" bestFit="1" customWidth="1"/>
    <col min="7176" max="7176" width="11.8554687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5.85546875" style="31" customWidth="1"/>
    <col min="7426" max="7426" width="57.5703125" style="31" customWidth="1"/>
    <col min="7427" max="7427" width="20.140625" style="31" customWidth="1"/>
    <col min="7428" max="7429" width="17.5703125" style="31" bestFit="1" customWidth="1"/>
    <col min="7430" max="7430" width="16.42578125" style="31" bestFit="1" customWidth="1"/>
    <col min="7431" max="7431" width="15.5703125" style="31" bestFit="1" customWidth="1"/>
    <col min="7432" max="7432" width="11.8554687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5.85546875" style="31" customWidth="1"/>
    <col min="7682" max="7682" width="57.5703125" style="31" customWidth="1"/>
    <col min="7683" max="7683" width="20.140625" style="31" customWidth="1"/>
    <col min="7684" max="7685" width="17.5703125" style="31" bestFit="1" customWidth="1"/>
    <col min="7686" max="7686" width="16.42578125" style="31" bestFit="1" customWidth="1"/>
    <col min="7687" max="7687" width="15.5703125" style="31" bestFit="1" customWidth="1"/>
    <col min="7688" max="7688" width="11.8554687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5.85546875" style="31" customWidth="1"/>
    <col min="7938" max="7938" width="57.5703125" style="31" customWidth="1"/>
    <col min="7939" max="7939" width="20.140625" style="31" customWidth="1"/>
    <col min="7940" max="7941" width="17.5703125" style="31" bestFit="1" customWidth="1"/>
    <col min="7942" max="7942" width="16.42578125" style="31" bestFit="1" customWidth="1"/>
    <col min="7943" max="7943" width="15.5703125" style="31" bestFit="1" customWidth="1"/>
    <col min="7944" max="7944" width="11.8554687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5.85546875" style="31" customWidth="1"/>
    <col min="8194" max="8194" width="57.5703125" style="31" customWidth="1"/>
    <col min="8195" max="8195" width="20.140625" style="31" customWidth="1"/>
    <col min="8196" max="8197" width="17.5703125" style="31" bestFit="1" customWidth="1"/>
    <col min="8198" max="8198" width="16.42578125" style="31" bestFit="1" customWidth="1"/>
    <col min="8199" max="8199" width="15.5703125" style="31" bestFit="1" customWidth="1"/>
    <col min="8200" max="8200" width="11.8554687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5.85546875" style="31" customWidth="1"/>
    <col min="8450" max="8450" width="57.5703125" style="31" customWidth="1"/>
    <col min="8451" max="8451" width="20.140625" style="31" customWidth="1"/>
    <col min="8452" max="8453" width="17.5703125" style="31" bestFit="1" customWidth="1"/>
    <col min="8454" max="8454" width="16.42578125" style="31" bestFit="1" customWidth="1"/>
    <col min="8455" max="8455" width="15.5703125" style="31" bestFit="1" customWidth="1"/>
    <col min="8456" max="8456" width="11.8554687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5.85546875" style="31" customWidth="1"/>
    <col min="8706" max="8706" width="57.5703125" style="31" customWidth="1"/>
    <col min="8707" max="8707" width="20.140625" style="31" customWidth="1"/>
    <col min="8708" max="8709" width="17.5703125" style="31" bestFit="1" customWidth="1"/>
    <col min="8710" max="8710" width="16.42578125" style="31" bestFit="1" customWidth="1"/>
    <col min="8711" max="8711" width="15.5703125" style="31" bestFit="1" customWidth="1"/>
    <col min="8712" max="8712" width="11.8554687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5.85546875" style="31" customWidth="1"/>
    <col min="8962" max="8962" width="57.5703125" style="31" customWidth="1"/>
    <col min="8963" max="8963" width="20.140625" style="31" customWidth="1"/>
    <col min="8964" max="8965" width="17.5703125" style="31" bestFit="1" customWidth="1"/>
    <col min="8966" max="8966" width="16.42578125" style="31" bestFit="1" customWidth="1"/>
    <col min="8967" max="8967" width="15.5703125" style="31" bestFit="1" customWidth="1"/>
    <col min="8968" max="8968" width="11.8554687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5.85546875" style="31" customWidth="1"/>
    <col min="9218" max="9218" width="57.5703125" style="31" customWidth="1"/>
    <col min="9219" max="9219" width="20.140625" style="31" customWidth="1"/>
    <col min="9220" max="9221" width="17.5703125" style="31" bestFit="1" customWidth="1"/>
    <col min="9222" max="9222" width="16.42578125" style="31" bestFit="1" customWidth="1"/>
    <col min="9223" max="9223" width="15.5703125" style="31" bestFit="1" customWidth="1"/>
    <col min="9224" max="9224" width="11.8554687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5.85546875" style="31" customWidth="1"/>
    <col min="9474" max="9474" width="57.5703125" style="31" customWidth="1"/>
    <col min="9475" max="9475" width="20.140625" style="31" customWidth="1"/>
    <col min="9476" max="9477" width="17.5703125" style="31" bestFit="1" customWidth="1"/>
    <col min="9478" max="9478" width="16.42578125" style="31" bestFit="1" customWidth="1"/>
    <col min="9479" max="9479" width="15.5703125" style="31" bestFit="1" customWidth="1"/>
    <col min="9480" max="9480" width="11.8554687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5.85546875" style="31" customWidth="1"/>
    <col min="9730" max="9730" width="57.5703125" style="31" customWidth="1"/>
    <col min="9731" max="9731" width="20.140625" style="31" customWidth="1"/>
    <col min="9732" max="9733" width="17.5703125" style="31" bestFit="1" customWidth="1"/>
    <col min="9734" max="9734" width="16.42578125" style="31" bestFit="1" customWidth="1"/>
    <col min="9735" max="9735" width="15.5703125" style="31" bestFit="1" customWidth="1"/>
    <col min="9736" max="9736" width="11.8554687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5.85546875" style="31" customWidth="1"/>
    <col min="9986" max="9986" width="57.5703125" style="31" customWidth="1"/>
    <col min="9987" max="9987" width="20.140625" style="31" customWidth="1"/>
    <col min="9988" max="9989" width="17.5703125" style="31" bestFit="1" customWidth="1"/>
    <col min="9990" max="9990" width="16.42578125" style="31" bestFit="1" customWidth="1"/>
    <col min="9991" max="9991" width="15.5703125" style="31" bestFit="1" customWidth="1"/>
    <col min="9992" max="9992" width="11.8554687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5.85546875" style="31" customWidth="1"/>
    <col min="10242" max="10242" width="57.5703125" style="31" customWidth="1"/>
    <col min="10243" max="10243" width="20.140625" style="31" customWidth="1"/>
    <col min="10244" max="10245" width="17.5703125" style="31" bestFit="1" customWidth="1"/>
    <col min="10246" max="10246" width="16.42578125" style="31" bestFit="1" customWidth="1"/>
    <col min="10247" max="10247" width="15.5703125" style="31" bestFit="1" customWidth="1"/>
    <col min="10248" max="10248" width="11.8554687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5.85546875" style="31" customWidth="1"/>
    <col min="10498" max="10498" width="57.5703125" style="31" customWidth="1"/>
    <col min="10499" max="10499" width="20.140625" style="31" customWidth="1"/>
    <col min="10500" max="10501" width="17.5703125" style="31" bestFit="1" customWidth="1"/>
    <col min="10502" max="10502" width="16.42578125" style="31" bestFit="1" customWidth="1"/>
    <col min="10503" max="10503" width="15.5703125" style="31" bestFit="1" customWidth="1"/>
    <col min="10504" max="10504" width="11.8554687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5.85546875" style="31" customWidth="1"/>
    <col min="10754" max="10754" width="57.5703125" style="31" customWidth="1"/>
    <col min="10755" max="10755" width="20.140625" style="31" customWidth="1"/>
    <col min="10756" max="10757" width="17.5703125" style="31" bestFit="1" customWidth="1"/>
    <col min="10758" max="10758" width="16.42578125" style="31" bestFit="1" customWidth="1"/>
    <col min="10759" max="10759" width="15.5703125" style="31" bestFit="1" customWidth="1"/>
    <col min="10760" max="10760" width="11.8554687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5.85546875" style="31" customWidth="1"/>
    <col min="11010" max="11010" width="57.5703125" style="31" customWidth="1"/>
    <col min="11011" max="11011" width="20.140625" style="31" customWidth="1"/>
    <col min="11012" max="11013" width="17.5703125" style="31" bestFit="1" customWidth="1"/>
    <col min="11014" max="11014" width="16.42578125" style="31" bestFit="1" customWidth="1"/>
    <col min="11015" max="11015" width="15.5703125" style="31" bestFit="1" customWidth="1"/>
    <col min="11016" max="11016" width="11.8554687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5.85546875" style="31" customWidth="1"/>
    <col min="11266" max="11266" width="57.5703125" style="31" customWidth="1"/>
    <col min="11267" max="11267" width="20.140625" style="31" customWidth="1"/>
    <col min="11268" max="11269" width="17.5703125" style="31" bestFit="1" customWidth="1"/>
    <col min="11270" max="11270" width="16.42578125" style="31" bestFit="1" customWidth="1"/>
    <col min="11271" max="11271" width="15.5703125" style="31" bestFit="1" customWidth="1"/>
    <col min="11272" max="11272" width="11.8554687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5.85546875" style="31" customWidth="1"/>
    <col min="11522" max="11522" width="57.5703125" style="31" customWidth="1"/>
    <col min="11523" max="11523" width="20.140625" style="31" customWidth="1"/>
    <col min="11524" max="11525" width="17.5703125" style="31" bestFit="1" customWidth="1"/>
    <col min="11526" max="11526" width="16.42578125" style="31" bestFit="1" customWidth="1"/>
    <col min="11527" max="11527" width="15.5703125" style="31" bestFit="1" customWidth="1"/>
    <col min="11528" max="11528" width="11.8554687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5.85546875" style="31" customWidth="1"/>
    <col min="11778" max="11778" width="57.5703125" style="31" customWidth="1"/>
    <col min="11779" max="11779" width="20.140625" style="31" customWidth="1"/>
    <col min="11780" max="11781" width="17.5703125" style="31" bestFit="1" customWidth="1"/>
    <col min="11782" max="11782" width="16.42578125" style="31" bestFit="1" customWidth="1"/>
    <col min="11783" max="11783" width="15.5703125" style="31" bestFit="1" customWidth="1"/>
    <col min="11784" max="11784" width="11.8554687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5.85546875" style="31" customWidth="1"/>
    <col min="12034" max="12034" width="57.5703125" style="31" customWidth="1"/>
    <col min="12035" max="12035" width="20.140625" style="31" customWidth="1"/>
    <col min="12036" max="12037" width="17.5703125" style="31" bestFit="1" customWidth="1"/>
    <col min="12038" max="12038" width="16.42578125" style="31" bestFit="1" customWidth="1"/>
    <col min="12039" max="12039" width="15.5703125" style="31" bestFit="1" customWidth="1"/>
    <col min="12040" max="12040" width="11.8554687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5.85546875" style="31" customWidth="1"/>
    <col min="12290" max="12290" width="57.5703125" style="31" customWidth="1"/>
    <col min="12291" max="12291" width="20.140625" style="31" customWidth="1"/>
    <col min="12292" max="12293" width="17.5703125" style="31" bestFit="1" customWidth="1"/>
    <col min="12294" max="12294" width="16.42578125" style="31" bestFit="1" customWidth="1"/>
    <col min="12295" max="12295" width="15.5703125" style="31" bestFit="1" customWidth="1"/>
    <col min="12296" max="12296" width="11.8554687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5.85546875" style="31" customWidth="1"/>
    <col min="12546" max="12546" width="57.5703125" style="31" customWidth="1"/>
    <col min="12547" max="12547" width="20.140625" style="31" customWidth="1"/>
    <col min="12548" max="12549" width="17.5703125" style="31" bestFit="1" customWidth="1"/>
    <col min="12550" max="12550" width="16.42578125" style="31" bestFit="1" customWidth="1"/>
    <col min="12551" max="12551" width="15.5703125" style="31" bestFit="1" customWidth="1"/>
    <col min="12552" max="12552" width="11.8554687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5.85546875" style="31" customWidth="1"/>
    <col min="12802" max="12802" width="57.5703125" style="31" customWidth="1"/>
    <col min="12803" max="12803" width="20.140625" style="31" customWidth="1"/>
    <col min="12804" max="12805" width="17.5703125" style="31" bestFit="1" customWidth="1"/>
    <col min="12806" max="12806" width="16.42578125" style="31" bestFit="1" customWidth="1"/>
    <col min="12807" max="12807" width="15.5703125" style="31" bestFit="1" customWidth="1"/>
    <col min="12808" max="12808" width="11.8554687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5.85546875" style="31" customWidth="1"/>
    <col min="13058" max="13058" width="57.5703125" style="31" customWidth="1"/>
    <col min="13059" max="13059" width="20.140625" style="31" customWidth="1"/>
    <col min="13060" max="13061" width="17.5703125" style="31" bestFit="1" customWidth="1"/>
    <col min="13062" max="13062" width="16.42578125" style="31" bestFit="1" customWidth="1"/>
    <col min="13063" max="13063" width="15.5703125" style="31" bestFit="1" customWidth="1"/>
    <col min="13064" max="13064" width="11.8554687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5.85546875" style="31" customWidth="1"/>
    <col min="13314" max="13314" width="57.5703125" style="31" customWidth="1"/>
    <col min="13315" max="13315" width="20.140625" style="31" customWidth="1"/>
    <col min="13316" max="13317" width="17.5703125" style="31" bestFit="1" customWidth="1"/>
    <col min="13318" max="13318" width="16.42578125" style="31" bestFit="1" customWidth="1"/>
    <col min="13319" max="13319" width="15.5703125" style="31" bestFit="1" customWidth="1"/>
    <col min="13320" max="13320" width="11.8554687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5.85546875" style="31" customWidth="1"/>
    <col min="13570" max="13570" width="57.5703125" style="31" customWidth="1"/>
    <col min="13571" max="13571" width="20.140625" style="31" customWidth="1"/>
    <col min="13572" max="13573" width="17.5703125" style="31" bestFit="1" customWidth="1"/>
    <col min="13574" max="13574" width="16.42578125" style="31" bestFit="1" customWidth="1"/>
    <col min="13575" max="13575" width="15.5703125" style="31" bestFit="1" customWidth="1"/>
    <col min="13576" max="13576" width="11.8554687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5.85546875" style="31" customWidth="1"/>
    <col min="13826" max="13826" width="57.5703125" style="31" customWidth="1"/>
    <col min="13827" max="13827" width="20.140625" style="31" customWidth="1"/>
    <col min="13828" max="13829" width="17.5703125" style="31" bestFit="1" customWidth="1"/>
    <col min="13830" max="13830" width="16.42578125" style="31" bestFit="1" customWidth="1"/>
    <col min="13831" max="13831" width="15.5703125" style="31" bestFit="1" customWidth="1"/>
    <col min="13832" max="13832" width="11.8554687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5.85546875" style="31" customWidth="1"/>
    <col min="14082" max="14082" width="57.5703125" style="31" customWidth="1"/>
    <col min="14083" max="14083" width="20.140625" style="31" customWidth="1"/>
    <col min="14084" max="14085" width="17.5703125" style="31" bestFit="1" customWidth="1"/>
    <col min="14086" max="14086" width="16.42578125" style="31" bestFit="1" customWidth="1"/>
    <col min="14087" max="14087" width="15.5703125" style="31" bestFit="1" customWidth="1"/>
    <col min="14088" max="14088" width="11.8554687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5.85546875" style="31" customWidth="1"/>
    <col min="14338" max="14338" width="57.5703125" style="31" customWidth="1"/>
    <col min="14339" max="14339" width="20.140625" style="31" customWidth="1"/>
    <col min="14340" max="14341" width="17.5703125" style="31" bestFit="1" customWidth="1"/>
    <col min="14342" max="14342" width="16.42578125" style="31" bestFit="1" customWidth="1"/>
    <col min="14343" max="14343" width="15.5703125" style="31" bestFit="1" customWidth="1"/>
    <col min="14344" max="14344" width="11.8554687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5.85546875" style="31" customWidth="1"/>
    <col min="14594" max="14594" width="57.5703125" style="31" customWidth="1"/>
    <col min="14595" max="14595" width="20.140625" style="31" customWidth="1"/>
    <col min="14596" max="14597" width="17.5703125" style="31" bestFit="1" customWidth="1"/>
    <col min="14598" max="14598" width="16.42578125" style="31" bestFit="1" customWidth="1"/>
    <col min="14599" max="14599" width="15.5703125" style="31" bestFit="1" customWidth="1"/>
    <col min="14600" max="14600" width="11.8554687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5.85546875" style="31" customWidth="1"/>
    <col min="14850" max="14850" width="57.5703125" style="31" customWidth="1"/>
    <col min="14851" max="14851" width="20.140625" style="31" customWidth="1"/>
    <col min="14852" max="14853" width="17.5703125" style="31" bestFit="1" customWidth="1"/>
    <col min="14854" max="14854" width="16.42578125" style="31" bestFit="1" customWidth="1"/>
    <col min="14855" max="14855" width="15.5703125" style="31" bestFit="1" customWidth="1"/>
    <col min="14856" max="14856" width="11.8554687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5.85546875" style="31" customWidth="1"/>
    <col min="15106" max="15106" width="57.5703125" style="31" customWidth="1"/>
    <col min="15107" max="15107" width="20.140625" style="31" customWidth="1"/>
    <col min="15108" max="15109" width="17.5703125" style="31" bestFit="1" customWidth="1"/>
    <col min="15110" max="15110" width="16.42578125" style="31" bestFit="1" customWidth="1"/>
    <col min="15111" max="15111" width="15.5703125" style="31" bestFit="1" customWidth="1"/>
    <col min="15112" max="15112" width="11.8554687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5.85546875" style="31" customWidth="1"/>
    <col min="15362" max="15362" width="57.5703125" style="31" customWidth="1"/>
    <col min="15363" max="15363" width="20.140625" style="31" customWidth="1"/>
    <col min="15364" max="15365" width="17.5703125" style="31" bestFit="1" customWidth="1"/>
    <col min="15366" max="15366" width="16.42578125" style="31" bestFit="1" customWidth="1"/>
    <col min="15367" max="15367" width="15.5703125" style="31" bestFit="1" customWidth="1"/>
    <col min="15368" max="15368" width="11.8554687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5.85546875" style="31" customWidth="1"/>
    <col min="15618" max="15618" width="57.5703125" style="31" customWidth="1"/>
    <col min="15619" max="15619" width="20.140625" style="31" customWidth="1"/>
    <col min="15620" max="15621" width="17.5703125" style="31" bestFit="1" customWidth="1"/>
    <col min="15622" max="15622" width="16.42578125" style="31" bestFit="1" customWidth="1"/>
    <col min="15623" max="15623" width="15.5703125" style="31" bestFit="1" customWidth="1"/>
    <col min="15624" max="15624" width="11.8554687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5.85546875" style="31" customWidth="1"/>
    <col min="15874" max="15874" width="57.5703125" style="31" customWidth="1"/>
    <col min="15875" max="15875" width="20.140625" style="31" customWidth="1"/>
    <col min="15876" max="15877" width="17.5703125" style="31" bestFit="1" customWidth="1"/>
    <col min="15878" max="15878" width="16.42578125" style="31" bestFit="1" customWidth="1"/>
    <col min="15879" max="15879" width="15.5703125" style="31" bestFit="1" customWidth="1"/>
    <col min="15880" max="15880" width="11.8554687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5.85546875" style="31" customWidth="1"/>
    <col min="16130" max="16130" width="57.5703125" style="31" customWidth="1"/>
    <col min="16131" max="16131" width="20.140625" style="31" customWidth="1"/>
    <col min="16132" max="16133" width="17.5703125" style="31" bestFit="1" customWidth="1"/>
    <col min="16134" max="16134" width="16.42578125" style="31" bestFit="1" customWidth="1"/>
    <col min="16135" max="16135" width="15.5703125" style="31" bestFit="1" customWidth="1"/>
    <col min="16136" max="16136" width="11.8554687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5.75" x14ac:dyDescent="0.2">
      <c r="A1" s="146" t="s">
        <v>0</v>
      </c>
      <c r="B1" s="146"/>
      <c r="C1" s="146"/>
      <c r="D1" s="146"/>
      <c r="E1" s="146"/>
      <c r="F1" s="146"/>
      <c r="G1" s="146"/>
      <c r="H1" s="146"/>
      <c r="I1" s="37"/>
      <c r="J1" s="37"/>
      <c r="K1" s="37"/>
      <c r="L1" s="38"/>
      <c r="M1" s="38"/>
      <c r="N1" s="38"/>
      <c r="O1" s="38"/>
    </row>
    <row r="2" spans="1:15" ht="18" x14ac:dyDescent="0.2">
      <c r="A2" s="41"/>
      <c r="B2" s="41"/>
      <c r="C2" s="41"/>
      <c r="D2" s="41"/>
      <c r="E2" s="41"/>
      <c r="F2" s="41"/>
      <c r="G2" s="41"/>
      <c r="H2" s="74"/>
      <c r="I2" s="42"/>
      <c r="J2" s="42"/>
      <c r="K2" s="42"/>
      <c r="L2" s="38"/>
      <c r="M2" s="38"/>
      <c r="N2" s="38"/>
      <c r="O2" s="38"/>
    </row>
    <row r="3" spans="1:15" ht="15.75" customHeight="1" x14ac:dyDescent="0.2">
      <c r="A3" s="146" t="s">
        <v>23</v>
      </c>
      <c r="B3" s="146"/>
      <c r="C3" s="146"/>
      <c r="D3" s="146"/>
      <c r="E3" s="146"/>
      <c r="F3" s="146"/>
      <c r="G3" s="146"/>
      <c r="H3" s="146"/>
      <c r="I3" s="37"/>
      <c r="J3" s="37"/>
      <c r="K3" s="37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74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46" t="s">
        <v>24</v>
      </c>
      <c r="B5" s="146"/>
      <c r="C5" s="146"/>
      <c r="D5" s="146"/>
      <c r="E5" s="146"/>
      <c r="F5" s="146"/>
      <c r="G5" s="146"/>
      <c r="H5" s="146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74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45" t="s">
        <v>3</v>
      </c>
      <c r="B7" s="145"/>
      <c r="C7" s="50" t="s">
        <v>555</v>
      </c>
      <c r="D7" s="50" t="s">
        <v>550</v>
      </c>
      <c r="E7" s="50" t="s">
        <v>551</v>
      </c>
      <c r="F7" s="50" t="s">
        <v>556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x14ac:dyDescent="0.2">
      <c r="A8" s="144">
        <v>1</v>
      </c>
      <c r="B8" s="144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27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s="33" customFormat="1" x14ac:dyDescent="0.2">
      <c r="A10" s="96"/>
      <c r="B10" s="98" t="s">
        <v>25</v>
      </c>
      <c r="C10" s="89">
        <f>+C11+C70</f>
        <v>2873713.7199999997</v>
      </c>
      <c r="D10" s="99">
        <f>+D11+D70</f>
        <v>3005059</v>
      </c>
      <c r="E10" s="99">
        <f>+E11+E70</f>
        <v>0</v>
      </c>
      <c r="F10" s="89">
        <f>+F11+F70</f>
        <v>3017857.55</v>
      </c>
      <c r="G10" s="89">
        <f>+F10/C10*100</f>
        <v>105.01594257621458</v>
      </c>
      <c r="H10" s="89" t="e">
        <f>+F10/E10*100</f>
        <v>#DIV/0!</v>
      </c>
      <c r="I10" s="38"/>
      <c r="J10" s="38"/>
      <c r="K10" s="38"/>
      <c r="L10" s="38"/>
      <c r="M10" s="40"/>
      <c r="N10" s="40"/>
      <c r="O10" s="40"/>
    </row>
    <row r="11" spans="1:15" x14ac:dyDescent="0.2">
      <c r="A11" s="90" t="s">
        <v>30</v>
      </c>
      <c r="B11" s="91" t="s">
        <v>31</v>
      </c>
      <c r="C11" s="92">
        <f>+C12+C34+C45+C51+C58+C65</f>
        <v>2873713.7199999997</v>
      </c>
      <c r="D11" s="93">
        <f>+D12+D34+D45+D51+D58+D65</f>
        <v>3005059</v>
      </c>
      <c r="E11" s="93">
        <f>+E12+E34+E45+E51+E58+E65</f>
        <v>0</v>
      </c>
      <c r="F11" s="92">
        <f>+F12+F34+F45+F51+F58+F65</f>
        <v>3017857.55</v>
      </c>
      <c r="G11" s="94">
        <f>+F11/C11*100</f>
        <v>105.01594257621458</v>
      </c>
      <c r="H11" s="94" t="e">
        <f>+F11/E11*100</f>
        <v>#DIV/0!</v>
      </c>
      <c r="I11" s="55"/>
      <c r="J11" s="55"/>
      <c r="K11" s="55"/>
      <c r="L11" s="55"/>
      <c r="M11" s="55"/>
      <c r="N11" s="55"/>
      <c r="O11" s="55"/>
    </row>
    <row r="12" spans="1:15" x14ac:dyDescent="0.2">
      <c r="A12" s="78" t="s">
        <v>33</v>
      </c>
      <c r="B12" s="79" t="s">
        <v>34</v>
      </c>
      <c r="C12" s="75">
        <f>+C13+C15+C20+C23+C26+C29</f>
        <v>591545.61</v>
      </c>
      <c r="D12" s="44">
        <v>334872</v>
      </c>
      <c r="E12" s="44"/>
      <c r="F12" s="75">
        <f>+F13+F15+F20+F23+F26+F29</f>
        <v>293735.77999999997</v>
      </c>
      <c r="G12" s="75">
        <f>+F12/C12*100</f>
        <v>49.655643628223359</v>
      </c>
      <c r="H12" s="75" t="e">
        <f>+F12/E12*100</f>
        <v>#DIV/0!</v>
      </c>
      <c r="I12" s="46"/>
      <c r="J12" s="46"/>
      <c r="K12" s="46"/>
      <c r="L12" s="46"/>
      <c r="M12" s="46"/>
      <c r="N12" s="46"/>
      <c r="O12" s="46"/>
    </row>
    <row r="13" spans="1:15" x14ac:dyDescent="0.2">
      <c r="A13" s="76" t="s">
        <v>262</v>
      </c>
      <c r="B13" s="77" t="s">
        <v>263</v>
      </c>
      <c r="C13" s="75">
        <f>+C14</f>
        <v>0</v>
      </c>
      <c r="D13" s="73"/>
      <c r="E13" s="73"/>
      <c r="F13" s="75">
        <f>+F14</f>
        <v>0</v>
      </c>
      <c r="G13" s="75" t="e">
        <f t="shared" ref="G13:G72" si="0">+F13/C13*100</f>
        <v>#DIV/0!</v>
      </c>
      <c r="H13" s="75"/>
      <c r="I13" s="46"/>
      <c r="J13" s="46"/>
      <c r="K13" s="46"/>
      <c r="L13" s="46"/>
      <c r="M13" s="46"/>
      <c r="N13" s="46"/>
      <c r="O13" s="46"/>
    </row>
    <row r="14" spans="1:15" x14ac:dyDescent="0.2">
      <c r="A14" s="49" t="s">
        <v>264</v>
      </c>
      <c r="B14" s="47" t="s">
        <v>265</v>
      </c>
      <c r="C14" s="43"/>
      <c r="D14" s="72"/>
      <c r="E14" s="72"/>
      <c r="F14" s="43"/>
      <c r="G14" s="43" t="e">
        <f t="shared" si="0"/>
        <v>#DIV/0!</v>
      </c>
      <c r="H14" s="75"/>
      <c r="I14" s="45"/>
      <c r="J14" s="45"/>
      <c r="K14" s="45"/>
      <c r="L14" s="45"/>
      <c r="M14" s="46"/>
      <c r="N14" s="46"/>
      <c r="O14" s="46"/>
    </row>
    <row r="15" spans="1:15" x14ac:dyDescent="0.2">
      <c r="A15" s="76" t="s">
        <v>35</v>
      </c>
      <c r="B15" s="77" t="s">
        <v>36</v>
      </c>
      <c r="C15" s="75">
        <f>SUM(C16:C19)</f>
        <v>438746.91</v>
      </c>
      <c r="D15" s="73"/>
      <c r="E15" s="73"/>
      <c r="F15" s="75">
        <f>SUM(F16:F19)</f>
        <v>203643.46</v>
      </c>
      <c r="G15" s="75">
        <f t="shared" si="0"/>
        <v>46.414790704736816</v>
      </c>
      <c r="H15" s="75"/>
      <c r="I15" s="46"/>
      <c r="J15" s="46"/>
      <c r="K15" s="46"/>
      <c r="L15" s="46"/>
      <c r="M15" s="46"/>
      <c r="N15" s="46"/>
      <c r="O15" s="46"/>
    </row>
    <row r="16" spans="1:15" x14ac:dyDescent="0.2">
      <c r="A16" s="49" t="s">
        <v>266</v>
      </c>
      <c r="B16" s="47" t="s">
        <v>267</v>
      </c>
      <c r="C16" s="43"/>
      <c r="D16" s="72"/>
      <c r="E16" s="72"/>
      <c r="F16" s="43"/>
      <c r="G16" s="43" t="e">
        <f t="shared" si="0"/>
        <v>#DIV/0!</v>
      </c>
      <c r="H16" s="75"/>
      <c r="I16" s="45"/>
      <c r="J16" s="45"/>
      <c r="K16" s="45"/>
      <c r="L16" s="45"/>
      <c r="M16" s="46"/>
      <c r="N16" s="46"/>
      <c r="O16" s="46"/>
    </row>
    <row r="17" spans="1:15" x14ac:dyDescent="0.2">
      <c r="A17" s="49" t="s">
        <v>268</v>
      </c>
      <c r="B17" s="47" t="s">
        <v>269</v>
      </c>
      <c r="C17" s="43"/>
      <c r="D17" s="72"/>
      <c r="E17" s="72"/>
      <c r="F17" s="48"/>
      <c r="G17" s="48" t="e">
        <f t="shared" si="0"/>
        <v>#DIV/0!</v>
      </c>
      <c r="H17" s="75"/>
      <c r="I17" s="45"/>
      <c r="J17" s="45"/>
      <c r="K17" s="45"/>
      <c r="L17" s="45"/>
      <c r="M17" s="46"/>
      <c r="N17" s="46"/>
      <c r="O17" s="46"/>
    </row>
    <row r="18" spans="1:15" x14ac:dyDescent="0.2">
      <c r="A18" s="49" t="s">
        <v>37</v>
      </c>
      <c r="B18" s="47" t="s">
        <v>38</v>
      </c>
      <c r="C18" s="43">
        <v>438746.91</v>
      </c>
      <c r="D18" s="72"/>
      <c r="E18" s="72"/>
      <c r="F18" s="43">
        <v>203643.46</v>
      </c>
      <c r="G18" s="43">
        <f t="shared" si="0"/>
        <v>46.414790704736816</v>
      </c>
      <c r="H18" s="75"/>
      <c r="I18" s="45"/>
      <c r="J18" s="45"/>
      <c r="K18" s="45"/>
      <c r="L18" s="45"/>
      <c r="M18" s="46"/>
      <c r="N18" s="46"/>
      <c r="O18" s="46"/>
    </row>
    <row r="19" spans="1:15" x14ac:dyDescent="0.2">
      <c r="A19" s="49" t="s">
        <v>39</v>
      </c>
      <c r="B19" s="47" t="s">
        <v>40</v>
      </c>
      <c r="C19" s="43"/>
      <c r="D19" s="72"/>
      <c r="E19" s="72"/>
      <c r="F19" s="43"/>
      <c r="G19" s="43" t="e">
        <f t="shared" si="0"/>
        <v>#DIV/0!</v>
      </c>
      <c r="H19" s="75"/>
      <c r="I19" s="45"/>
      <c r="J19" s="45"/>
      <c r="K19" s="45"/>
      <c r="L19" s="45"/>
      <c r="M19" s="46"/>
      <c r="N19" s="46"/>
      <c r="O19" s="46"/>
    </row>
    <row r="20" spans="1:15" x14ac:dyDescent="0.2">
      <c r="A20" s="76" t="s">
        <v>270</v>
      </c>
      <c r="B20" s="77" t="s">
        <v>271</v>
      </c>
      <c r="C20" s="75">
        <f>+C21+C22</f>
        <v>0</v>
      </c>
      <c r="D20" s="73"/>
      <c r="E20" s="73"/>
      <c r="F20" s="75">
        <f>+F21+F22</f>
        <v>11034.08</v>
      </c>
      <c r="G20" s="75" t="e">
        <f t="shared" si="0"/>
        <v>#DIV/0!</v>
      </c>
      <c r="H20" s="75"/>
      <c r="I20" s="46"/>
      <c r="J20" s="46"/>
      <c r="K20" s="46"/>
      <c r="L20" s="46"/>
      <c r="M20" s="46"/>
      <c r="N20" s="46"/>
      <c r="O20" s="46"/>
    </row>
    <row r="21" spans="1:15" x14ac:dyDescent="0.2">
      <c r="A21" s="49" t="s">
        <v>272</v>
      </c>
      <c r="B21" s="47" t="s">
        <v>273</v>
      </c>
      <c r="C21" s="43"/>
      <c r="D21" s="72"/>
      <c r="E21" s="72"/>
      <c r="F21" s="43">
        <v>11034.08</v>
      </c>
      <c r="G21" s="43" t="e">
        <f t="shared" si="0"/>
        <v>#DIV/0!</v>
      </c>
      <c r="H21" s="75"/>
      <c r="I21" s="45"/>
      <c r="J21" s="45"/>
      <c r="K21" s="45"/>
      <c r="L21" s="45"/>
      <c r="M21" s="46"/>
      <c r="N21" s="46"/>
      <c r="O21" s="46"/>
    </row>
    <row r="22" spans="1:15" x14ac:dyDescent="0.2">
      <c r="A22" s="49" t="s">
        <v>274</v>
      </c>
      <c r="B22" s="47" t="s">
        <v>275</v>
      </c>
      <c r="C22" s="43"/>
      <c r="D22" s="72"/>
      <c r="E22" s="72"/>
      <c r="F22" s="48"/>
      <c r="G22" s="48" t="e">
        <f t="shared" si="0"/>
        <v>#DIV/0!</v>
      </c>
      <c r="H22" s="75"/>
      <c r="I22" s="45"/>
      <c r="J22" s="45"/>
      <c r="K22" s="45"/>
      <c r="L22" s="45"/>
      <c r="M22" s="46"/>
      <c r="N22" s="46"/>
      <c r="O22" s="46"/>
    </row>
    <row r="23" spans="1:15" x14ac:dyDescent="0.2">
      <c r="A23" s="76" t="s">
        <v>276</v>
      </c>
      <c r="B23" s="77" t="s">
        <v>277</v>
      </c>
      <c r="C23" s="75">
        <f>+C24+C25</f>
        <v>0</v>
      </c>
      <c r="D23" s="73"/>
      <c r="E23" s="73"/>
      <c r="F23" s="75">
        <f>+F24+F25</f>
        <v>0</v>
      </c>
      <c r="G23" s="75" t="e">
        <f t="shared" si="0"/>
        <v>#DIV/0!</v>
      </c>
      <c r="H23" s="75"/>
      <c r="I23" s="46"/>
      <c r="J23" s="46"/>
      <c r="K23" s="46"/>
      <c r="L23" s="46"/>
      <c r="M23" s="46"/>
      <c r="N23" s="46"/>
      <c r="O23" s="46"/>
    </row>
    <row r="24" spans="1:15" ht="25.5" x14ac:dyDescent="0.2">
      <c r="A24" s="49" t="s">
        <v>278</v>
      </c>
      <c r="B24" s="47" t="s">
        <v>279</v>
      </c>
      <c r="C24" s="43"/>
      <c r="D24" s="72"/>
      <c r="E24" s="72"/>
      <c r="F24" s="43"/>
      <c r="G24" s="43" t="e">
        <f t="shared" si="0"/>
        <v>#DIV/0!</v>
      </c>
      <c r="H24" s="75"/>
      <c r="I24" s="45"/>
      <c r="J24" s="45"/>
      <c r="K24" s="45"/>
      <c r="L24" s="45"/>
      <c r="M24" s="46"/>
      <c r="N24" s="46"/>
      <c r="O24" s="46"/>
    </row>
    <row r="25" spans="1:15" ht="25.5" x14ac:dyDescent="0.2">
      <c r="A25" s="49" t="s">
        <v>280</v>
      </c>
      <c r="B25" s="47" t="s">
        <v>281</v>
      </c>
      <c r="C25" s="43"/>
      <c r="D25" s="72"/>
      <c r="E25" s="72"/>
      <c r="F25" s="43"/>
      <c r="G25" s="43" t="e">
        <f t="shared" si="0"/>
        <v>#DIV/0!</v>
      </c>
      <c r="H25" s="75"/>
      <c r="I25" s="45"/>
      <c r="J25" s="45"/>
      <c r="K25" s="45"/>
      <c r="L25" s="45"/>
      <c r="M25" s="46"/>
      <c r="N25" s="46"/>
      <c r="O25" s="46"/>
    </row>
    <row r="26" spans="1:15" x14ac:dyDescent="0.2">
      <c r="A26" s="76" t="s">
        <v>282</v>
      </c>
      <c r="B26" s="77" t="s">
        <v>283</v>
      </c>
      <c r="C26" s="75">
        <f>+C27+C28</f>
        <v>0</v>
      </c>
      <c r="D26" s="73"/>
      <c r="E26" s="73"/>
      <c r="F26" s="75">
        <f>+F27+F28</f>
        <v>0</v>
      </c>
      <c r="G26" s="75" t="e">
        <f t="shared" si="0"/>
        <v>#DIV/0!</v>
      </c>
      <c r="H26" s="75"/>
      <c r="I26" s="46"/>
      <c r="J26" s="46"/>
      <c r="K26" s="46"/>
      <c r="L26" s="46"/>
      <c r="M26" s="46"/>
      <c r="N26" s="46"/>
      <c r="O26" s="46"/>
    </row>
    <row r="27" spans="1:15" x14ac:dyDescent="0.2">
      <c r="A27" s="49" t="s">
        <v>284</v>
      </c>
      <c r="B27" s="47" t="s">
        <v>285</v>
      </c>
      <c r="C27" s="43"/>
      <c r="D27" s="72"/>
      <c r="E27" s="72"/>
      <c r="F27" s="43"/>
      <c r="G27" s="43" t="e">
        <f t="shared" si="0"/>
        <v>#DIV/0!</v>
      </c>
      <c r="H27" s="75"/>
      <c r="I27" s="45"/>
      <c r="J27" s="45"/>
      <c r="K27" s="45"/>
      <c r="L27" s="45"/>
      <c r="M27" s="46"/>
      <c r="N27" s="46"/>
      <c r="O27" s="46"/>
    </row>
    <row r="28" spans="1:15" ht="25.5" x14ac:dyDescent="0.2">
      <c r="A28" s="49" t="s">
        <v>286</v>
      </c>
      <c r="B28" s="47" t="s">
        <v>287</v>
      </c>
      <c r="C28" s="48"/>
      <c r="D28" s="72"/>
      <c r="E28" s="72"/>
      <c r="F28" s="43"/>
      <c r="G28" s="43" t="e">
        <f t="shared" si="0"/>
        <v>#DIV/0!</v>
      </c>
      <c r="H28" s="75"/>
      <c r="I28" s="45"/>
      <c r="J28" s="45"/>
      <c r="K28" s="45"/>
      <c r="L28" s="45"/>
      <c r="M28" s="46"/>
      <c r="N28" s="46"/>
      <c r="O28" s="46"/>
    </row>
    <row r="29" spans="1:15" x14ac:dyDescent="0.2">
      <c r="A29" s="76" t="s">
        <v>288</v>
      </c>
      <c r="B29" s="77" t="s">
        <v>196</v>
      </c>
      <c r="C29" s="75">
        <f>SUM(C30:C33)</f>
        <v>152798.70000000001</v>
      </c>
      <c r="D29" s="73"/>
      <c r="E29" s="73"/>
      <c r="F29" s="75">
        <f>SUM(F30:F33)</f>
        <v>79058.240000000005</v>
      </c>
      <c r="G29" s="75">
        <f t="shared" si="0"/>
        <v>51.740126061281934</v>
      </c>
      <c r="H29" s="75"/>
      <c r="I29" s="46"/>
      <c r="J29" s="46"/>
      <c r="K29" s="46"/>
      <c r="L29" s="46"/>
      <c r="M29" s="46"/>
      <c r="N29" s="46"/>
      <c r="O29" s="46"/>
    </row>
    <row r="30" spans="1:15" x14ac:dyDescent="0.2">
      <c r="A30" s="49" t="s">
        <v>289</v>
      </c>
      <c r="B30" s="47" t="s">
        <v>198</v>
      </c>
      <c r="C30" s="43">
        <v>65100.67</v>
      </c>
      <c r="D30" s="73"/>
      <c r="E30" s="73"/>
      <c r="F30" s="43">
        <v>76584.240000000005</v>
      </c>
      <c r="G30" s="43">
        <f t="shared" si="0"/>
        <v>117.63971092770629</v>
      </c>
      <c r="H30" s="75"/>
      <c r="I30" s="46"/>
      <c r="J30" s="46"/>
      <c r="K30" s="46"/>
      <c r="L30" s="46"/>
      <c r="M30" s="46"/>
      <c r="N30" s="46"/>
      <c r="O30" s="46"/>
    </row>
    <row r="31" spans="1:15" x14ac:dyDescent="0.2">
      <c r="A31" s="49" t="s">
        <v>290</v>
      </c>
      <c r="B31" s="47" t="s">
        <v>200</v>
      </c>
      <c r="C31" s="43"/>
      <c r="D31" s="73"/>
      <c r="E31" s="73"/>
      <c r="F31" s="43"/>
      <c r="G31" s="43" t="e">
        <f t="shared" si="0"/>
        <v>#DIV/0!</v>
      </c>
      <c r="H31" s="75"/>
      <c r="I31" s="46"/>
      <c r="J31" s="46"/>
      <c r="K31" s="46"/>
      <c r="L31" s="46"/>
      <c r="M31" s="46"/>
      <c r="N31" s="46"/>
      <c r="O31" s="46"/>
    </row>
    <row r="32" spans="1:15" ht="25.5" x14ac:dyDescent="0.2">
      <c r="A32" s="49" t="s">
        <v>291</v>
      </c>
      <c r="B32" s="47" t="s">
        <v>292</v>
      </c>
      <c r="C32" s="43">
        <v>87698.03</v>
      </c>
      <c r="D32" s="73"/>
      <c r="E32" s="73"/>
      <c r="F32" s="43">
        <v>2474</v>
      </c>
      <c r="G32" s="43">
        <f t="shared" si="0"/>
        <v>2.8210439846824382</v>
      </c>
      <c r="H32" s="75"/>
      <c r="I32" s="46"/>
      <c r="J32" s="46"/>
      <c r="K32" s="46"/>
      <c r="L32" s="46"/>
      <c r="M32" s="46"/>
      <c r="N32" s="46"/>
      <c r="O32" s="46"/>
    </row>
    <row r="33" spans="1:15" ht="25.5" x14ac:dyDescent="0.2">
      <c r="A33" s="49" t="s">
        <v>293</v>
      </c>
      <c r="B33" s="47" t="s">
        <v>202</v>
      </c>
      <c r="C33" s="43"/>
      <c r="D33" s="73"/>
      <c r="E33" s="73"/>
      <c r="F33" s="43"/>
      <c r="G33" s="43" t="e">
        <f t="shared" si="0"/>
        <v>#DIV/0!</v>
      </c>
      <c r="H33" s="75"/>
      <c r="I33" s="46"/>
      <c r="J33" s="46"/>
      <c r="K33" s="46"/>
      <c r="L33" s="46"/>
      <c r="M33" s="46"/>
      <c r="N33" s="46"/>
      <c r="O33" s="46"/>
    </row>
    <row r="34" spans="1:15" x14ac:dyDescent="0.2">
      <c r="A34" s="78" t="s">
        <v>41</v>
      </c>
      <c r="B34" s="79" t="s">
        <v>42</v>
      </c>
      <c r="C34" s="75">
        <f>+C35+C42</f>
        <v>0</v>
      </c>
      <c r="D34" s="44"/>
      <c r="E34" s="44"/>
      <c r="F34" s="75">
        <f>+F35+F42</f>
        <v>8141.46</v>
      </c>
      <c r="G34" s="75" t="e">
        <f>+F34/C34*100</f>
        <v>#DIV/0!</v>
      </c>
      <c r="H34" s="75" t="e">
        <f>+F34/E34*100</f>
        <v>#DIV/0!</v>
      </c>
      <c r="I34" s="46"/>
      <c r="J34" s="46"/>
      <c r="K34" s="46"/>
      <c r="L34" s="46"/>
      <c r="M34" s="46"/>
      <c r="N34" s="46"/>
      <c r="O34" s="46"/>
    </row>
    <row r="35" spans="1:15" x14ac:dyDescent="0.2">
      <c r="A35" s="76" t="s">
        <v>43</v>
      </c>
      <c r="B35" s="77" t="s">
        <v>44</v>
      </c>
      <c r="C35" s="75">
        <f>SUM(C36:C41)</f>
        <v>0</v>
      </c>
      <c r="D35" s="73"/>
      <c r="E35" s="73"/>
      <c r="F35" s="75">
        <f>SUM(F36:F41)</f>
        <v>4796.46</v>
      </c>
      <c r="G35" s="75" t="e">
        <f t="shared" si="0"/>
        <v>#DIV/0!</v>
      </c>
      <c r="H35" s="75"/>
      <c r="I35" s="46"/>
      <c r="J35" s="46"/>
      <c r="K35" s="46"/>
      <c r="L35" s="46"/>
      <c r="M35" s="46"/>
      <c r="N35" s="46"/>
      <c r="O35" s="46"/>
    </row>
    <row r="36" spans="1:15" x14ac:dyDescent="0.2">
      <c r="A36" s="49" t="s">
        <v>294</v>
      </c>
      <c r="B36" s="47" t="s">
        <v>295</v>
      </c>
      <c r="C36" s="43"/>
      <c r="D36" s="73"/>
      <c r="E36" s="73"/>
      <c r="F36" s="43">
        <v>2003.46</v>
      </c>
      <c r="G36" s="43" t="e">
        <f t="shared" si="0"/>
        <v>#DIV/0!</v>
      </c>
      <c r="H36" s="75"/>
      <c r="I36" s="46"/>
      <c r="J36" s="46"/>
      <c r="K36" s="46"/>
      <c r="L36" s="46"/>
      <c r="M36" s="46"/>
      <c r="N36" s="46"/>
      <c r="O36" s="46"/>
    </row>
    <row r="37" spans="1:15" x14ac:dyDescent="0.2">
      <c r="A37" s="49" t="s">
        <v>296</v>
      </c>
      <c r="B37" s="47" t="s">
        <v>297</v>
      </c>
      <c r="C37" s="43"/>
      <c r="D37" s="73"/>
      <c r="E37" s="73"/>
      <c r="F37" s="43"/>
      <c r="G37" s="43" t="e">
        <f t="shared" si="0"/>
        <v>#DIV/0!</v>
      </c>
      <c r="H37" s="75"/>
      <c r="I37" s="46"/>
      <c r="J37" s="46"/>
      <c r="K37" s="46"/>
      <c r="L37" s="46"/>
      <c r="M37" s="46"/>
      <c r="N37" s="46"/>
      <c r="O37" s="46"/>
    </row>
    <row r="38" spans="1:15" ht="25.5" x14ac:dyDescent="0.2">
      <c r="A38" s="49" t="s">
        <v>298</v>
      </c>
      <c r="B38" s="47" t="s">
        <v>299</v>
      </c>
      <c r="C38" s="43"/>
      <c r="D38" s="73"/>
      <c r="E38" s="73"/>
      <c r="F38" s="43"/>
      <c r="G38" s="43" t="e">
        <f t="shared" si="0"/>
        <v>#DIV/0!</v>
      </c>
      <c r="H38" s="75"/>
      <c r="I38" s="46"/>
      <c r="J38" s="46"/>
      <c r="K38" s="46"/>
      <c r="L38" s="46"/>
      <c r="M38" s="46"/>
      <c r="N38" s="46"/>
      <c r="O38" s="46"/>
    </row>
    <row r="39" spans="1:15" x14ac:dyDescent="0.2">
      <c r="A39" s="49" t="s">
        <v>300</v>
      </c>
      <c r="B39" s="47" t="s">
        <v>301</v>
      </c>
      <c r="C39" s="43"/>
      <c r="D39" s="73"/>
      <c r="E39" s="73"/>
      <c r="F39" s="43">
        <v>2793</v>
      </c>
      <c r="G39" s="43" t="e">
        <f t="shared" si="0"/>
        <v>#DIV/0!</v>
      </c>
      <c r="H39" s="75"/>
      <c r="I39" s="46"/>
      <c r="J39" s="46"/>
      <c r="K39" s="46"/>
      <c r="L39" s="46"/>
      <c r="M39" s="46"/>
      <c r="N39" s="46"/>
      <c r="O39" s="46"/>
    </row>
    <row r="40" spans="1:15" ht="25.5" x14ac:dyDescent="0.2">
      <c r="A40" s="49" t="s">
        <v>45</v>
      </c>
      <c r="B40" s="47" t="s">
        <v>46</v>
      </c>
      <c r="C40" s="43"/>
      <c r="D40" s="73"/>
      <c r="E40" s="73"/>
      <c r="F40" s="43"/>
      <c r="G40" s="43" t="e">
        <f t="shared" si="0"/>
        <v>#DIV/0!</v>
      </c>
      <c r="H40" s="75"/>
      <c r="I40" s="46"/>
      <c r="J40" s="46"/>
      <c r="K40" s="46"/>
      <c r="L40" s="46"/>
      <c r="M40" s="46"/>
      <c r="N40" s="46"/>
      <c r="O40" s="46"/>
    </row>
    <row r="41" spans="1:15" x14ac:dyDescent="0.2">
      <c r="A41" s="49" t="s">
        <v>302</v>
      </c>
      <c r="B41" s="47" t="s">
        <v>303</v>
      </c>
      <c r="C41" s="43"/>
      <c r="D41" s="73"/>
      <c r="E41" s="73"/>
      <c r="F41" s="43"/>
      <c r="G41" s="43" t="e">
        <f t="shared" si="0"/>
        <v>#DIV/0!</v>
      </c>
      <c r="H41" s="75"/>
      <c r="I41" s="46"/>
      <c r="J41" s="46"/>
      <c r="K41" s="46"/>
      <c r="L41" s="46"/>
      <c r="M41" s="46"/>
      <c r="N41" s="46"/>
      <c r="O41" s="46"/>
    </row>
    <row r="42" spans="1:15" x14ac:dyDescent="0.2">
      <c r="A42" s="76" t="s">
        <v>304</v>
      </c>
      <c r="B42" s="77" t="s">
        <v>305</v>
      </c>
      <c r="C42" s="75">
        <f>+C43+C44</f>
        <v>0</v>
      </c>
      <c r="D42" s="73"/>
      <c r="E42" s="73"/>
      <c r="F42" s="75">
        <f>+F43+F44</f>
        <v>3345</v>
      </c>
      <c r="G42" s="75" t="e">
        <f t="shared" si="0"/>
        <v>#DIV/0!</v>
      </c>
      <c r="H42" s="75"/>
      <c r="I42" s="46"/>
      <c r="J42" s="46"/>
      <c r="K42" s="46"/>
      <c r="L42" s="46"/>
      <c r="M42" s="46"/>
      <c r="N42" s="46"/>
      <c r="O42" s="46"/>
    </row>
    <row r="43" spans="1:15" x14ac:dyDescent="0.2">
      <c r="A43" s="49" t="s">
        <v>306</v>
      </c>
      <c r="B43" s="47" t="s">
        <v>307</v>
      </c>
      <c r="C43" s="43"/>
      <c r="D43" s="73"/>
      <c r="E43" s="73"/>
      <c r="F43" s="43"/>
      <c r="G43" s="43" t="e">
        <f t="shared" si="0"/>
        <v>#DIV/0!</v>
      </c>
      <c r="H43" s="75"/>
      <c r="I43" s="46"/>
      <c r="J43" s="46"/>
      <c r="K43" s="46"/>
      <c r="L43" s="46"/>
      <c r="M43" s="46"/>
      <c r="N43" s="46"/>
      <c r="O43" s="46"/>
    </row>
    <row r="44" spans="1:15" x14ac:dyDescent="0.2">
      <c r="A44" s="49" t="s">
        <v>308</v>
      </c>
      <c r="B44" s="47" t="s">
        <v>309</v>
      </c>
      <c r="C44" s="43"/>
      <c r="D44" s="73"/>
      <c r="E44" s="73"/>
      <c r="F44" s="43">
        <v>3345</v>
      </c>
      <c r="G44" s="43" t="e">
        <f t="shared" si="0"/>
        <v>#DIV/0!</v>
      </c>
      <c r="H44" s="75"/>
      <c r="I44" s="46"/>
      <c r="J44" s="46"/>
      <c r="K44" s="46"/>
      <c r="L44" s="46"/>
      <c r="M44" s="46"/>
      <c r="N44" s="46"/>
      <c r="O44" s="46"/>
    </row>
    <row r="45" spans="1:15" ht="25.5" x14ac:dyDescent="0.2">
      <c r="A45" s="78" t="s">
        <v>47</v>
      </c>
      <c r="B45" s="79" t="s">
        <v>48</v>
      </c>
      <c r="C45" s="75">
        <f>+C46+C48</f>
        <v>38241.25</v>
      </c>
      <c r="D45" s="44">
        <v>14350</v>
      </c>
      <c r="E45" s="44"/>
      <c r="F45" s="75">
        <f>+F46+F48</f>
        <v>34141.68</v>
      </c>
      <c r="G45" s="75">
        <f>+F45/C45*100</f>
        <v>89.2797175824535</v>
      </c>
      <c r="H45" s="75" t="e">
        <f>+F45/E45*100</f>
        <v>#DIV/0!</v>
      </c>
      <c r="I45" s="46"/>
      <c r="J45" s="46"/>
      <c r="K45" s="46"/>
      <c r="L45" s="46"/>
      <c r="M45" s="46"/>
      <c r="N45" s="46"/>
      <c r="O45" s="46"/>
    </row>
    <row r="46" spans="1:15" x14ac:dyDescent="0.2">
      <c r="A46" s="76" t="s">
        <v>310</v>
      </c>
      <c r="B46" s="77" t="s">
        <v>311</v>
      </c>
      <c r="C46" s="75">
        <f>+C47</f>
        <v>0</v>
      </c>
      <c r="D46" s="73"/>
      <c r="E46" s="73"/>
      <c r="F46" s="75">
        <f>+F47</f>
        <v>0</v>
      </c>
      <c r="G46" s="75" t="e">
        <f t="shared" si="0"/>
        <v>#DIV/0!</v>
      </c>
      <c r="H46" s="75"/>
      <c r="I46" s="46"/>
      <c r="J46" s="46"/>
      <c r="K46" s="46"/>
      <c r="L46" s="46"/>
      <c r="M46" s="46"/>
      <c r="N46" s="46"/>
      <c r="O46" s="46"/>
    </row>
    <row r="47" spans="1:15" x14ac:dyDescent="0.2">
      <c r="A47" s="49" t="s">
        <v>312</v>
      </c>
      <c r="B47" s="47" t="s">
        <v>313</v>
      </c>
      <c r="C47" s="43"/>
      <c r="D47" s="73"/>
      <c r="E47" s="73"/>
      <c r="F47" s="43"/>
      <c r="G47" s="43" t="e">
        <f t="shared" si="0"/>
        <v>#DIV/0!</v>
      </c>
      <c r="H47" s="75"/>
      <c r="I47" s="46"/>
      <c r="J47" s="46"/>
      <c r="K47" s="46"/>
      <c r="L47" s="46"/>
      <c r="M47" s="46"/>
      <c r="N47" s="46"/>
      <c r="O47" s="46"/>
    </row>
    <row r="48" spans="1:15" x14ac:dyDescent="0.2">
      <c r="A48" s="76" t="s">
        <v>49</v>
      </c>
      <c r="B48" s="77" t="s">
        <v>50</v>
      </c>
      <c r="C48" s="75">
        <f>+C49+C50</f>
        <v>38241.25</v>
      </c>
      <c r="D48" s="73"/>
      <c r="E48" s="73"/>
      <c r="F48" s="75">
        <f>+F49+F50</f>
        <v>34141.68</v>
      </c>
      <c r="G48" s="75">
        <f t="shared" si="0"/>
        <v>89.2797175824535</v>
      </c>
      <c r="H48" s="75"/>
      <c r="I48" s="46"/>
      <c r="J48" s="46"/>
      <c r="K48" s="46"/>
      <c r="L48" s="46"/>
      <c r="M48" s="46"/>
      <c r="N48" s="46"/>
      <c r="O48" s="46"/>
    </row>
    <row r="49" spans="1:15" x14ac:dyDescent="0.2">
      <c r="A49" s="49" t="s">
        <v>314</v>
      </c>
      <c r="B49" s="47" t="s">
        <v>315</v>
      </c>
      <c r="C49" s="43"/>
      <c r="D49" s="73"/>
      <c r="E49" s="73"/>
      <c r="F49" s="43"/>
      <c r="G49" s="43" t="e">
        <f t="shared" si="0"/>
        <v>#DIV/0!</v>
      </c>
      <c r="H49" s="75"/>
      <c r="I49" s="46"/>
      <c r="J49" s="46"/>
      <c r="K49" s="46"/>
      <c r="L49" s="46"/>
      <c r="M49" s="46"/>
      <c r="N49" s="46"/>
      <c r="O49" s="46"/>
    </row>
    <row r="50" spans="1:15" x14ac:dyDescent="0.2">
      <c r="A50" s="49" t="s">
        <v>51</v>
      </c>
      <c r="B50" s="47" t="s">
        <v>52</v>
      </c>
      <c r="C50" s="43">
        <v>38241.25</v>
      </c>
      <c r="D50" s="73"/>
      <c r="E50" s="73"/>
      <c r="F50" s="43">
        <v>34141.68</v>
      </c>
      <c r="G50" s="43">
        <f t="shared" si="0"/>
        <v>89.2797175824535</v>
      </c>
      <c r="H50" s="75"/>
      <c r="I50" s="46"/>
      <c r="J50" s="46"/>
      <c r="K50" s="46"/>
      <c r="L50" s="46"/>
      <c r="M50" s="46"/>
      <c r="N50" s="46"/>
      <c r="O50" s="46"/>
    </row>
    <row r="51" spans="1:15" ht="25.5" x14ac:dyDescent="0.2">
      <c r="A51" s="78" t="s">
        <v>316</v>
      </c>
      <c r="B51" s="79" t="s">
        <v>317</v>
      </c>
      <c r="C51" s="75">
        <f>+C52+C55</f>
        <v>293974.65999999997</v>
      </c>
      <c r="D51" s="44">
        <v>321967</v>
      </c>
      <c r="E51" s="44"/>
      <c r="F51" s="75">
        <f>+F52+F55</f>
        <v>273925.07</v>
      </c>
      <c r="G51" s="75">
        <f>+F51/C51*100</f>
        <v>93.179823730385479</v>
      </c>
      <c r="H51" s="75" t="e">
        <f>+F51/E51*100</f>
        <v>#DIV/0!</v>
      </c>
      <c r="I51" s="46"/>
      <c r="J51" s="46"/>
      <c r="K51" s="46"/>
      <c r="L51" s="46"/>
      <c r="M51" s="46"/>
      <c r="N51" s="46"/>
      <c r="O51" s="46"/>
    </row>
    <row r="52" spans="1:15" x14ac:dyDescent="0.2">
      <c r="A52" s="76" t="s">
        <v>318</v>
      </c>
      <c r="B52" s="77" t="s">
        <v>319</v>
      </c>
      <c r="C52" s="75">
        <f>+C53+C54</f>
        <v>221211.83</v>
      </c>
      <c r="D52" s="73"/>
      <c r="E52" s="73"/>
      <c r="F52" s="75">
        <f>+F53+F54</f>
        <v>160993.29</v>
      </c>
      <c r="G52" s="75">
        <f t="shared" si="0"/>
        <v>72.777884437735551</v>
      </c>
      <c r="H52" s="75"/>
      <c r="I52" s="46"/>
      <c r="J52" s="46"/>
      <c r="K52" s="46"/>
      <c r="L52" s="46"/>
      <c r="M52" s="46"/>
      <c r="N52" s="46"/>
      <c r="O52" s="46"/>
    </row>
    <row r="53" spans="1:15" x14ac:dyDescent="0.2">
      <c r="A53" s="49" t="s">
        <v>320</v>
      </c>
      <c r="B53" s="47" t="s">
        <v>321</v>
      </c>
      <c r="C53" s="43"/>
      <c r="D53" s="73"/>
      <c r="E53" s="73"/>
      <c r="F53" s="43">
        <v>347.64</v>
      </c>
      <c r="G53" s="43" t="e">
        <f t="shared" si="0"/>
        <v>#DIV/0!</v>
      </c>
      <c r="H53" s="75"/>
      <c r="I53" s="46"/>
      <c r="J53" s="46"/>
      <c r="K53" s="46"/>
      <c r="L53" s="46"/>
      <c r="M53" s="46"/>
      <c r="N53" s="46"/>
      <c r="O53" s="46"/>
    </row>
    <row r="54" spans="1:15" x14ac:dyDescent="0.2">
      <c r="A54" s="49" t="s">
        <v>322</v>
      </c>
      <c r="B54" s="47" t="s">
        <v>323</v>
      </c>
      <c r="C54" s="43">
        <v>221211.83</v>
      </c>
      <c r="D54" s="73"/>
      <c r="E54" s="73"/>
      <c r="F54" s="43">
        <v>160645.65</v>
      </c>
      <c r="G54" s="43">
        <f t="shared" si="0"/>
        <v>72.620731902086789</v>
      </c>
      <c r="H54" s="75"/>
      <c r="I54" s="46"/>
      <c r="J54" s="46"/>
      <c r="K54" s="46"/>
      <c r="L54" s="46"/>
      <c r="M54" s="46"/>
      <c r="N54" s="46"/>
      <c r="O54" s="46"/>
    </row>
    <row r="55" spans="1:15" x14ac:dyDescent="0.2">
      <c r="A55" s="76" t="s">
        <v>324</v>
      </c>
      <c r="B55" s="77" t="s">
        <v>325</v>
      </c>
      <c r="C55" s="75">
        <f>+C56+C57</f>
        <v>72762.83</v>
      </c>
      <c r="D55" s="73"/>
      <c r="E55" s="73"/>
      <c r="F55" s="75">
        <f>+F56+F57</f>
        <v>112931.78</v>
      </c>
      <c r="G55" s="75">
        <f t="shared" si="0"/>
        <v>155.20531568109706</v>
      </c>
      <c r="H55" s="75"/>
      <c r="I55" s="46"/>
      <c r="J55" s="46"/>
      <c r="K55" s="46"/>
      <c r="L55" s="46"/>
      <c r="M55" s="46"/>
      <c r="N55" s="46"/>
      <c r="O55" s="46"/>
    </row>
    <row r="56" spans="1:15" x14ac:dyDescent="0.2">
      <c r="A56" s="49" t="s">
        <v>326</v>
      </c>
      <c r="B56" s="47" t="s">
        <v>212</v>
      </c>
      <c r="C56" s="43"/>
      <c r="D56" s="73"/>
      <c r="E56" s="73"/>
      <c r="F56" s="43">
        <v>90239.34</v>
      </c>
      <c r="G56" s="43" t="e">
        <f t="shared" si="0"/>
        <v>#DIV/0!</v>
      </c>
      <c r="H56" s="75"/>
      <c r="I56" s="46"/>
      <c r="J56" s="46"/>
      <c r="K56" s="46"/>
      <c r="L56" s="46"/>
      <c r="M56" s="46"/>
      <c r="N56" s="46"/>
      <c r="O56" s="46"/>
    </row>
    <row r="57" spans="1:15" x14ac:dyDescent="0.2">
      <c r="A57" s="49" t="s">
        <v>327</v>
      </c>
      <c r="B57" s="47" t="s">
        <v>218</v>
      </c>
      <c r="C57" s="43">
        <v>72762.83</v>
      </c>
      <c r="D57" s="73"/>
      <c r="E57" s="73"/>
      <c r="F57" s="43">
        <v>22692.44</v>
      </c>
      <c r="G57" s="43">
        <f t="shared" si="0"/>
        <v>31.186857355603127</v>
      </c>
      <c r="H57" s="75"/>
      <c r="I57" s="46"/>
      <c r="J57" s="46"/>
      <c r="K57" s="46"/>
      <c r="L57" s="46"/>
      <c r="M57" s="46"/>
      <c r="N57" s="46"/>
      <c r="O57" s="46"/>
    </row>
    <row r="58" spans="1:15" x14ac:dyDescent="0.2">
      <c r="A58" s="78">
        <v>67</v>
      </c>
      <c r="B58" s="79" t="s">
        <v>530</v>
      </c>
      <c r="C58" s="75">
        <f>+C59+C63</f>
        <v>1949952.2</v>
      </c>
      <c r="D58" s="44">
        <v>2333870</v>
      </c>
      <c r="E58" s="44"/>
      <c r="F58" s="75">
        <f>+F59+F63</f>
        <v>2407913.56</v>
      </c>
      <c r="G58" s="75">
        <f>+F58/C58*100</f>
        <v>123.48577365127207</v>
      </c>
      <c r="H58" s="75" t="e">
        <f>+F58/E58*100</f>
        <v>#DIV/0!</v>
      </c>
      <c r="I58" s="46"/>
      <c r="J58" s="46"/>
      <c r="K58" s="46"/>
      <c r="L58" s="46"/>
      <c r="M58" s="46"/>
      <c r="N58" s="46"/>
      <c r="O58" s="46"/>
    </row>
    <row r="59" spans="1:15" x14ac:dyDescent="0.2">
      <c r="A59" s="76">
        <v>671</v>
      </c>
      <c r="B59" s="77" t="s">
        <v>530</v>
      </c>
      <c r="C59" s="75">
        <f>+C60+C61+C62</f>
        <v>1949952.2</v>
      </c>
      <c r="D59" s="73"/>
      <c r="E59" s="73"/>
      <c r="F59" s="75">
        <f>+F60+F61+F62</f>
        <v>2407913.56</v>
      </c>
      <c r="G59" s="75">
        <f t="shared" si="0"/>
        <v>123.48577365127207</v>
      </c>
      <c r="H59" s="75"/>
      <c r="I59" s="46"/>
      <c r="J59" s="46"/>
      <c r="K59" s="46"/>
      <c r="L59" s="46"/>
      <c r="M59" s="46"/>
      <c r="N59" s="46"/>
      <c r="O59" s="46"/>
    </row>
    <row r="60" spans="1:15" s="118" customFormat="1" x14ac:dyDescent="0.2">
      <c r="A60" s="49">
        <v>6711</v>
      </c>
      <c r="B60" s="47" t="s">
        <v>557</v>
      </c>
      <c r="C60" s="115">
        <v>1949952.2</v>
      </c>
      <c r="D60" s="116"/>
      <c r="E60" s="116"/>
      <c r="F60" s="115">
        <v>2407913.56</v>
      </c>
      <c r="G60" s="115">
        <f t="shared" si="0"/>
        <v>123.48577365127207</v>
      </c>
      <c r="H60" s="117"/>
      <c r="I60" s="46"/>
      <c r="J60" s="46"/>
      <c r="K60" s="46"/>
      <c r="L60" s="46"/>
      <c r="M60" s="46"/>
      <c r="N60" s="46"/>
      <c r="O60" s="46"/>
    </row>
    <row r="61" spans="1:15" s="118" customFormat="1" ht="25.5" x14ac:dyDescent="0.2">
      <c r="A61" s="49">
        <v>6712</v>
      </c>
      <c r="B61" s="47" t="s">
        <v>558</v>
      </c>
      <c r="C61" s="115"/>
      <c r="D61" s="116"/>
      <c r="E61" s="116"/>
      <c r="F61" s="115"/>
      <c r="G61" s="115" t="e">
        <f t="shared" si="0"/>
        <v>#DIV/0!</v>
      </c>
      <c r="H61" s="117"/>
      <c r="I61" s="46"/>
      <c r="J61" s="46"/>
      <c r="K61" s="46"/>
      <c r="L61" s="46"/>
      <c r="M61" s="46"/>
      <c r="N61" s="46"/>
      <c r="O61" s="46"/>
    </row>
    <row r="62" spans="1:15" s="118" customFormat="1" ht="25.5" x14ac:dyDescent="0.2">
      <c r="A62" s="49">
        <v>6714</v>
      </c>
      <c r="B62" s="47" t="s">
        <v>559</v>
      </c>
      <c r="C62" s="115"/>
      <c r="D62" s="116"/>
      <c r="E62" s="116"/>
      <c r="F62" s="115"/>
      <c r="G62" s="115" t="e">
        <f t="shared" si="0"/>
        <v>#DIV/0!</v>
      </c>
      <c r="H62" s="117"/>
      <c r="I62" s="46"/>
      <c r="J62" s="46"/>
      <c r="K62" s="46"/>
      <c r="L62" s="46"/>
      <c r="M62" s="46"/>
      <c r="N62" s="46"/>
      <c r="O62" s="46"/>
    </row>
    <row r="63" spans="1:15" x14ac:dyDescent="0.2">
      <c r="A63" s="76">
        <v>673</v>
      </c>
      <c r="B63" s="77" t="s">
        <v>538</v>
      </c>
      <c r="C63" s="75">
        <f>+C64</f>
        <v>0</v>
      </c>
      <c r="D63" s="73"/>
      <c r="E63" s="73"/>
      <c r="F63" s="75">
        <f>+F64</f>
        <v>0</v>
      </c>
      <c r="G63" s="75" t="e">
        <f t="shared" si="0"/>
        <v>#DIV/0!</v>
      </c>
      <c r="H63" s="75"/>
      <c r="I63" s="46"/>
      <c r="J63" s="46"/>
      <c r="K63" s="46"/>
      <c r="L63" s="46"/>
      <c r="M63" s="46"/>
      <c r="N63" s="46"/>
      <c r="O63" s="46"/>
    </row>
    <row r="64" spans="1:15" x14ac:dyDescent="0.2">
      <c r="A64" s="49">
        <v>6731</v>
      </c>
      <c r="B64" s="47" t="s">
        <v>538</v>
      </c>
      <c r="C64" s="43"/>
      <c r="D64" s="73"/>
      <c r="E64" s="73"/>
      <c r="F64" s="43"/>
      <c r="G64" s="43" t="e">
        <f t="shared" si="0"/>
        <v>#DIV/0!</v>
      </c>
      <c r="H64" s="75"/>
      <c r="I64" s="46"/>
      <c r="J64" s="46"/>
      <c r="K64" s="46"/>
      <c r="L64" s="46"/>
      <c r="M64" s="46"/>
      <c r="N64" s="46"/>
      <c r="O64" s="46"/>
    </row>
    <row r="65" spans="1:15" x14ac:dyDescent="0.2">
      <c r="A65" s="78" t="s">
        <v>328</v>
      </c>
      <c r="B65" s="79" t="s">
        <v>329</v>
      </c>
      <c r="C65" s="75">
        <f>+C66+C68</f>
        <v>0</v>
      </c>
      <c r="D65" s="44"/>
      <c r="E65" s="44"/>
      <c r="F65" s="75">
        <f>+F66+F68</f>
        <v>0</v>
      </c>
      <c r="G65" s="75" t="e">
        <f>+F65/C65*100</f>
        <v>#DIV/0!</v>
      </c>
      <c r="H65" s="75" t="e">
        <f>+F65/E65*100</f>
        <v>#DIV/0!</v>
      </c>
      <c r="I65" s="46"/>
      <c r="J65" s="46"/>
      <c r="K65" s="46"/>
      <c r="L65" s="46"/>
      <c r="M65" s="46"/>
      <c r="N65" s="46"/>
      <c r="O65" s="46"/>
    </row>
    <row r="66" spans="1:15" x14ac:dyDescent="0.2">
      <c r="A66" s="76" t="s">
        <v>330</v>
      </c>
      <c r="B66" s="77" t="s">
        <v>331</v>
      </c>
      <c r="C66" s="75">
        <f>+C67</f>
        <v>0</v>
      </c>
      <c r="D66" s="73"/>
      <c r="E66" s="73"/>
      <c r="F66" s="75">
        <f>+F67</f>
        <v>0</v>
      </c>
      <c r="G66" s="75" t="e">
        <f t="shared" si="0"/>
        <v>#DIV/0!</v>
      </c>
      <c r="H66" s="75"/>
      <c r="I66" s="46"/>
      <c r="J66" s="46"/>
      <c r="K66" s="46"/>
      <c r="L66" s="46"/>
      <c r="M66" s="46"/>
      <c r="N66" s="46"/>
      <c r="O66" s="46"/>
    </row>
    <row r="67" spans="1:15" x14ac:dyDescent="0.2">
      <c r="A67" s="49" t="s">
        <v>332</v>
      </c>
      <c r="B67" s="47" t="s">
        <v>333</v>
      </c>
      <c r="C67" s="43"/>
      <c r="D67" s="73"/>
      <c r="E67" s="73"/>
      <c r="F67" s="43"/>
      <c r="G67" s="43" t="e">
        <f t="shared" si="0"/>
        <v>#DIV/0!</v>
      </c>
      <c r="H67" s="75"/>
      <c r="I67" s="46"/>
      <c r="J67" s="46"/>
      <c r="K67" s="46"/>
      <c r="L67" s="46"/>
      <c r="M67" s="46"/>
      <c r="N67" s="46"/>
      <c r="O67" s="46"/>
    </row>
    <row r="68" spans="1:15" x14ac:dyDescent="0.2">
      <c r="A68" s="76" t="s">
        <v>334</v>
      </c>
      <c r="B68" s="77" t="s">
        <v>335</v>
      </c>
      <c r="C68" s="75">
        <f>+C69</f>
        <v>0</v>
      </c>
      <c r="D68" s="73"/>
      <c r="E68" s="73"/>
      <c r="F68" s="75">
        <f>+F69</f>
        <v>0</v>
      </c>
      <c r="G68" s="75" t="e">
        <f t="shared" si="0"/>
        <v>#DIV/0!</v>
      </c>
      <c r="H68" s="75"/>
      <c r="I68" s="46"/>
      <c r="J68" s="46"/>
      <c r="K68" s="46"/>
      <c r="L68" s="46"/>
      <c r="M68" s="46"/>
      <c r="N68" s="46"/>
      <c r="O68" s="46"/>
    </row>
    <row r="69" spans="1:15" x14ac:dyDescent="0.2">
      <c r="A69" s="49" t="s">
        <v>336</v>
      </c>
      <c r="B69" s="47" t="s">
        <v>335</v>
      </c>
      <c r="C69" s="43"/>
      <c r="D69" s="73"/>
      <c r="E69" s="73"/>
      <c r="F69" s="43"/>
      <c r="G69" s="43" t="e">
        <f t="shared" si="0"/>
        <v>#DIV/0!</v>
      </c>
      <c r="H69" s="75"/>
      <c r="I69" s="46"/>
      <c r="J69" s="46"/>
      <c r="K69" s="46"/>
      <c r="L69" s="46"/>
      <c r="M69" s="46"/>
      <c r="N69" s="46"/>
      <c r="O69" s="46"/>
    </row>
    <row r="70" spans="1:15" x14ac:dyDescent="0.2">
      <c r="A70" s="90" t="s">
        <v>337</v>
      </c>
      <c r="B70" s="91" t="s">
        <v>338</v>
      </c>
      <c r="C70" s="92">
        <f>+C71+C76</f>
        <v>0</v>
      </c>
      <c r="D70" s="93">
        <f>+D71+D76</f>
        <v>0</v>
      </c>
      <c r="E70" s="93">
        <f>+E71+E76</f>
        <v>0</v>
      </c>
      <c r="F70" s="92">
        <f>+F71+F76</f>
        <v>0</v>
      </c>
      <c r="G70" s="94" t="e">
        <f>+F70/C70*100</f>
        <v>#DIV/0!</v>
      </c>
      <c r="H70" s="94" t="e">
        <f>+F70/E70*100</f>
        <v>#DIV/0!</v>
      </c>
      <c r="I70" s="55"/>
      <c r="J70" s="55"/>
      <c r="K70" s="55"/>
      <c r="L70" s="55"/>
      <c r="M70" s="55"/>
      <c r="N70" s="55"/>
      <c r="O70" s="55"/>
    </row>
    <row r="71" spans="1:15" x14ac:dyDescent="0.2">
      <c r="A71" s="78" t="s">
        <v>339</v>
      </c>
      <c r="B71" s="79" t="s">
        <v>340</v>
      </c>
      <c r="C71" s="75">
        <f>+C72+C74</f>
        <v>0</v>
      </c>
      <c r="D71" s="44"/>
      <c r="E71" s="44"/>
      <c r="F71" s="75">
        <f>+F72+F74</f>
        <v>0</v>
      </c>
      <c r="G71" s="75" t="e">
        <f>+F71/C71*100</f>
        <v>#DIV/0!</v>
      </c>
      <c r="H71" s="75" t="e">
        <f>+F71/E71*100</f>
        <v>#DIV/0!</v>
      </c>
      <c r="I71" s="46"/>
      <c r="J71" s="46"/>
      <c r="K71" s="46"/>
      <c r="L71" s="46"/>
      <c r="M71" s="46"/>
      <c r="N71" s="46"/>
      <c r="O71" s="46"/>
    </row>
    <row r="72" spans="1:15" x14ac:dyDescent="0.2">
      <c r="A72" s="76" t="s">
        <v>341</v>
      </c>
      <c r="B72" s="77" t="s">
        <v>342</v>
      </c>
      <c r="C72" s="75">
        <f>+C73</f>
        <v>0</v>
      </c>
      <c r="D72" s="73"/>
      <c r="E72" s="73"/>
      <c r="F72" s="75">
        <f>+F73</f>
        <v>0</v>
      </c>
      <c r="G72" s="75" t="e">
        <f t="shared" si="0"/>
        <v>#DIV/0!</v>
      </c>
      <c r="H72" s="75"/>
      <c r="I72" s="46"/>
      <c r="J72" s="46"/>
      <c r="K72" s="46"/>
      <c r="L72" s="46"/>
      <c r="M72" s="46"/>
      <c r="N72" s="46"/>
      <c r="O72" s="46"/>
    </row>
    <row r="73" spans="1:15" x14ac:dyDescent="0.2">
      <c r="A73" s="49" t="s">
        <v>343</v>
      </c>
      <c r="B73" s="47" t="s">
        <v>344</v>
      </c>
      <c r="C73" s="43"/>
      <c r="D73" s="73"/>
      <c r="E73" s="73"/>
      <c r="F73" s="43"/>
      <c r="G73" s="43" t="e">
        <f t="shared" ref="G73:G87" si="1">+F73/C73*100</f>
        <v>#DIV/0!</v>
      </c>
      <c r="H73" s="75"/>
      <c r="I73" s="46"/>
      <c r="J73" s="46"/>
      <c r="K73" s="46"/>
      <c r="L73" s="46"/>
      <c r="M73" s="46"/>
      <c r="N73" s="46"/>
      <c r="O73" s="46"/>
    </row>
    <row r="74" spans="1:15" x14ac:dyDescent="0.2">
      <c r="A74" s="76" t="s">
        <v>345</v>
      </c>
      <c r="B74" s="77" t="s">
        <v>346</v>
      </c>
      <c r="C74" s="75">
        <f>+C75</f>
        <v>0</v>
      </c>
      <c r="D74" s="73"/>
      <c r="E74" s="73"/>
      <c r="F74" s="75">
        <f>+F75</f>
        <v>0</v>
      </c>
      <c r="G74" s="75" t="e">
        <f t="shared" si="1"/>
        <v>#DIV/0!</v>
      </c>
      <c r="H74" s="75"/>
      <c r="I74" s="46"/>
      <c r="J74" s="46"/>
      <c r="K74" s="46"/>
      <c r="L74" s="46"/>
      <c r="M74" s="46"/>
      <c r="N74" s="46"/>
      <c r="O74" s="46"/>
    </row>
    <row r="75" spans="1:15" x14ac:dyDescent="0.2">
      <c r="A75" s="49" t="s">
        <v>347</v>
      </c>
      <c r="B75" s="47" t="s">
        <v>348</v>
      </c>
      <c r="C75" s="43"/>
      <c r="D75" s="73"/>
      <c r="E75" s="73"/>
      <c r="F75" s="43"/>
      <c r="G75" s="43" t="e">
        <f t="shared" si="1"/>
        <v>#DIV/0!</v>
      </c>
      <c r="H75" s="75"/>
      <c r="I75" s="46"/>
      <c r="J75" s="46"/>
      <c r="K75" s="46"/>
      <c r="L75" s="46"/>
      <c r="M75" s="46"/>
      <c r="N75" s="46"/>
      <c r="O75" s="46"/>
    </row>
    <row r="76" spans="1:15" x14ac:dyDescent="0.2">
      <c r="A76" s="78" t="s">
        <v>349</v>
      </c>
      <c r="B76" s="79" t="s">
        <v>350</v>
      </c>
      <c r="C76" s="75">
        <f>+C77+C80+C84+C87</f>
        <v>0</v>
      </c>
      <c r="D76" s="44"/>
      <c r="E76" s="44"/>
      <c r="F76" s="75">
        <f>+F77+F80+F84+F87</f>
        <v>0</v>
      </c>
      <c r="G76" s="75" t="e">
        <f>+F76/C76*100</f>
        <v>#DIV/0!</v>
      </c>
      <c r="H76" s="75" t="e">
        <f>+F76/E76*100</f>
        <v>#DIV/0!</v>
      </c>
      <c r="I76" s="46"/>
      <c r="J76" s="46"/>
      <c r="K76" s="46"/>
      <c r="L76" s="46"/>
      <c r="M76" s="46"/>
      <c r="N76" s="46"/>
      <c r="O76" s="46"/>
    </row>
    <row r="77" spans="1:15" x14ac:dyDescent="0.2">
      <c r="A77" s="76" t="s">
        <v>351</v>
      </c>
      <c r="B77" s="77" t="s">
        <v>352</v>
      </c>
      <c r="C77" s="75">
        <f>+C78+C79</f>
        <v>0</v>
      </c>
      <c r="D77" s="73"/>
      <c r="E77" s="73"/>
      <c r="F77" s="75">
        <f>+F78+F79</f>
        <v>0</v>
      </c>
      <c r="G77" s="75" t="e">
        <f t="shared" si="1"/>
        <v>#DIV/0!</v>
      </c>
      <c r="H77" s="75"/>
      <c r="I77" s="46"/>
      <c r="J77" s="46"/>
      <c r="K77" s="46"/>
      <c r="L77" s="46"/>
      <c r="M77" s="46"/>
      <c r="N77" s="46"/>
      <c r="O77" s="46"/>
    </row>
    <row r="78" spans="1:15" x14ac:dyDescent="0.2">
      <c r="A78" s="49" t="s">
        <v>353</v>
      </c>
      <c r="B78" s="47" t="s">
        <v>354</v>
      </c>
      <c r="C78" s="43"/>
      <c r="D78" s="73"/>
      <c r="E78" s="73"/>
      <c r="F78" s="43"/>
      <c r="G78" s="43" t="e">
        <f>+F78/C78*100</f>
        <v>#DIV/0!</v>
      </c>
      <c r="H78" s="75"/>
      <c r="I78" s="46"/>
      <c r="J78" s="46"/>
      <c r="K78" s="46"/>
      <c r="L78" s="46"/>
      <c r="M78" s="46"/>
      <c r="N78" s="46"/>
      <c r="O78" s="46"/>
    </row>
    <row r="79" spans="1:15" x14ac:dyDescent="0.2">
      <c r="A79" s="49" t="s">
        <v>355</v>
      </c>
      <c r="B79" s="47" t="s">
        <v>238</v>
      </c>
      <c r="C79" s="43"/>
      <c r="D79" s="73"/>
      <c r="E79" s="73"/>
      <c r="F79" s="43"/>
      <c r="G79" s="43" t="e">
        <f t="shared" si="1"/>
        <v>#DIV/0!</v>
      </c>
      <c r="H79" s="75"/>
      <c r="I79" s="46"/>
      <c r="J79" s="46"/>
      <c r="K79" s="46"/>
      <c r="L79" s="46"/>
      <c r="M79" s="46"/>
      <c r="N79" s="46"/>
      <c r="O79" s="46"/>
    </row>
    <row r="80" spans="1:15" x14ac:dyDescent="0.2">
      <c r="A80" s="76" t="s">
        <v>356</v>
      </c>
      <c r="B80" s="77" t="s">
        <v>357</v>
      </c>
      <c r="C80" s="75">
        <f>+C81+C82+C83</f>
        <v>0</v>
      </c>
      <c r="D80" s="73"/>
      <c r="E80" s="73"/>
      <c r="F80" s="75">
        <f>+F81+F82+F83</f>
        <v>0</v>
      </c>
      <c r="G80" s="75" t="e">
        <f t="shared" si="1"/>
        <v>#DIV/0!</v>
      </c>
      <c r="H80" s="75"/>
      <c r="I80" s="46"/>
      <c r="J80" s="46"/>
      <c r="K80" s="46"/>
      <c r="L80" s="46"/>
      <c r="M80" s="46"/>
      <c r="N80" s="46"/>
      <c r="O80" s="46"/>
    </row>
    <row r="81" spans="1:15" x14ac:dyDescent="0.2">
      <c r="A81" s="49" t="s">
        <v>358</v>
      </c>
      <c r="B81" s="47" t="s">
        <v>242</v>
      </c>
      <c r="C81" s="43"/>
      <c r="D81" s="73"/>
      <c r="E81" s="73"/>
      <c r="F81" s="43"/>
      <c r="G81" s="43" t="e">
        <f t="shared" si="1"/>
        <v>#DIV/0!</v>
      </c>
      <c r="H81" s="75"/>
      <c r="I81" s="46"/>
      <c r="J81" s="46"/>
      <c r="K81" s="46"/>
      <c r="L81" s="46"/>
      <c r="M81" s="46"/>
      <c r="N81" s="46"/>
      <c r="O81" s="46"/>
    </row>
    <row r="82" spans="1:15" x14ac:dyDescent="0.2">
      <c r="A82" s="49" t="s">
        <v>359</v>
      </c>
      <c r="B82" s="47" t="s">
        <v>360</v>
      </c>
      <c r="C82" s="43"/>
      <c r="D82" s="73"/>
      <c r="E82" s="73"/>
      <c r="F82" s="43"/>
      <c r="G82" s="43" t="e">
        <f t="shared" si="1"/>
        <v>#DIV/0!</v>
      </c>
      <c r="H82" s="75"/>
      <c r="I82" s="46"/>
      <c r="J82" s="46"/>
      <c r="K82" s="46"/>
      <c r="L82" s="46"/>
      <c r="M82" s="46"/>
      <c r="N82" s="46"/>
      <c r="O82" s="46"/>
    </row>
    <row r="83" spans="1:15" x14ac:dyDescent="0.2">
      <c r="A83" s="49" t="s">
        <v>361</v>
      </c>
      <c r="B83" s="47" t="s">
        <v>362</v>
      </c>
      <c r="C83" s="43"/>
      <c r="D83" s="73"/>
      <c r="E83" s="73"/>
      <c r="F83" s="43"/>
      <c r="G83" s="43" t="e">
        <f t="shared" si="1"/>
        <v>#DIV/0!</v>
      </c>
      <c r="H83" s="75"/>
      <c r="I83" s="46"/>
      <c r="J83" s="46"/>
      <c r="K83" s="46"/>
      <c r="L83" s="46"/>
      <c r="M83" s="46"/>
      <c r="N83" s="46"/>
      <c r="O83" s="46"/>
    </row>
    <row r="84" spans="1:15" x14ac:dyDescent="0.2">
      <c r="A84" s="76" t="s">
        <v>363</v>
      </c>
      <c r="B84" s="77" t="s">
        <v>364</v>
      </c>
      <c r="C84" s="75">
        <f>+C85+C86</f>
        <v>0</v>
      </c>
      <c r="D84" s="73"/>
      <c r="E84" s="73"/>
      <c r="F84" s="75">
        <f>+F85+F86</f>
        <v>0</v>
      </c>
      <c r="G84" s="75" t="e">
        <f t="shared" si="1"/>
        <v>#DIV/0!</v>
      </c>
      <c r="H84" s="75"/>
      <c r="I84" s="46"/>
      <c r="J84" s="46"/>
      <c r="K84" s="46"/>
      <c r="L84" s="46"/>
      <c r="M84" s="46"/>
      <c r="N84" s="46"/>
      <c r="O84" s="46"/>
    </row>
    <row r="85" spans="1:15" x14ac:dyDescent="0.2">
      <c r="A85" s="49" t="s">
        <v>365</v>
      </c>
      <c r="B85" s="47" t="s">
        <v>366</v>
      </c>
      <c r="C85" s="43"/>
      <c r="D85" s="73"/>
      <c r="E85" s="73"/>
      <c r="F85" s="43"/>
      <c r="G85" s="43" t="e">
        <f t="shared" si="1"/>
        <v>#DIV/0!</v>
      </c>
      <c r="H85" s="75"/>
      <c r="I85" s="46"/>
      <c r="J85" s="46"/>
      <c r="K85" s="46"/>
      <c r="L85" s="46"/>
      <c r="M85" s="46"/>
      <c r="N85" s="46"/>
      <c r="O85" s="46"/>
    </row>
    <row r="86" spans="1:15" x14ac:dyDescent="0.2">
      <c r="A86" s="49" t="s">
        <v>367</v>
      </c>
      <c r="B86" s="47" t="s">
        <v>368</v>
      </c>
      <c r="C86" s="43"/>
      <c r="D86" s="73"/>
      <c r="E86" s="73"/>
      <c r="F86" s="43"/>
      <c r="G86" s="43" t="e">
        <f t="shared" si="1"/>
        <v>#DIV/0!</v>
      </c>
      <c r="H86" s="75"/>
      <c r="I86" s="46"/>
      <c r="J86" s="46"/>
      <c r="K86" s="46"/>
      <c r="L86" s="46"/>
      <c r="M86" s="46"/>
      <c r="N86" s="46"/>
      <c r="O86" s="46"/>
    </row>
    <row r="87" spans="1:15" x14ac:dyDescent="0.2">
      <c r="A87" s="76" t="s">
        <v>369</v>
      </c>
      <c r="B87" s="77" t="s">
        <v>370</v>
      </c>
      <c r="C87" s="75">
        <f>+C88</f>
        <v>0</v>
      </c>
      <c r="D87" s="73"/>
      <c r="E87" s="73"/>
      <c r="F87" s="75">
        <f>+F88</f>
        <v>0</v>
      </c>
      <c r="G87" s="75" t="e">
        <f t="shared" si="1"/>
        <v>#DIV/0!</v>
      </c>
      <c r="H87" s="75"/>
      <c r="I87" s="46"/>
      <c r="J87" s="46"/>
      <c r="K87" s="46"/>
      <c r="L87" s="46"/>
      <c r="M87" s="46"/>
      <c r="N87" s="46"/>
      <c r="O87" s="46"/>
    </row>
    <row r="88" spans="1:15" x14ac:dyDescent="0.2">
      <c r="A88" s="49" t="s">
        <v>371</v>
      </c>
      <c r="B88" s="47" t="s">
        <v>372</v>
      </c>
      <c r="C88" s="43"/>
      <c r="D88" s="73"/>
      <c r="E88" s="73"/>
      <c r="F88" s="43"/>
      <c r="G88" s="43" t="e">
        <f>+F88/C88*100</f>
        <v>#DIV/0!</v>
      </c>
      <c r="H88" s="75"/>
      <c r="I88" s="46"/>
      <c r="J88" s="46"/>
      <c r="K88" s="46"/>
      <c r="L88" s="46"/>
      <c r="M88" s="46"/>
      <c r="N88" s="46"/>
      <c r="O88" s="46"/>
    </row>
  </sheetData>
  <mergeCells count="5">
    <mergeCell ref="A8:B8"/>
    <mergeCell ref="A7:B7"/>
    <mergeCell ref="A5:H5"/>
    <mergeCell ref="A3:H3"/>
    <mergeCell ref="A1:H1"/>
  </mergeCells>
  <pageMargins left="0.39370078740157483" right="0.39370078740157483" top="0.39370078740157483" bottom="0.39370078740157483" header="0" footer="0"/>
  <pageSetup paperSize="9" scale="8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72"/>
  <sheetViews>
    <sheetView zoomScale="90" zoomScaleNormal="9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I29" sqref="I29"/>
    </sheetView>
  </sheetViews>
  <sheetFormatPr defaultRowHeight="12.75" x14ac:dyDescent="0.2"/>
  <cols>
    <col min="1" max="1" width="16.7109375" style="31" customWidth="1"/>
    <col min="2" max="2" width="48.140625" style="34" customWidth="1"/>
    <col min="3" max="3" width="20.140625" style="35" customWidth="1"/>
    <col min="4" max="5" width="17.5703125" style="36" bestFit="1" customWidth="1"/>
    <col min="6" max="6" width="16.42578125" style="35" bestFit="1" customWidth="1"/>
    <col min="7" max="7" width="15.5703125" style="35" bestFit="1" customWidth="1"/>
    <col min="8" max="8" width="11.85546875" style="35" bestFit="1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9" style="31" customWidth="1"/>
    <col min="258" max="258" width="57.5703125" style="31" customWidth="1"/>
    <col min="259" max="259" width="20.140625" style="31" customWidth="1"/>
    <col min="260" max="261" width="17.5703125" style="31" bestFit="1" customWidth="1"/>
    <col min="262" max="262" width="16.42578125" style="31" bestFit="1" customWidth="1"/>
    <col min="263" max="263" width="15.5703125" style="31" bestFit="1" customWidth="1"/>
    <col min="264" max="264" width="11.8554687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9" style="31" customWidth="1"/>
    <col min="514" max="514" width="57.5703125" style="31" customWidth="1"/>
    <col min="515" max="515" width="20.140625" style="31" customWidth="1"/>
    <col min="516" max="517" width="17.5703125" style="31" bestFit="1" customWidth="1"/>
    <col min="518" max="518" width="16.42578125" style="31" bestFit="1" customWidth="1"/>
    <col min="519" max="519" width="15.5703125" style="31" bestFit="1" customWidth="1"/>
    <col min="520" max="520" width="11.8554687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9" style="31" customWidth="1"/>
    <col min="770" max="770" width="57.5703125" style="31" customWidth="1"/>
    <col min="771" max="771" width="20.140625" style="31" customWidth="1"/>
    <col min="772" max="773" width="17.5703125" style="31" bestFit="1" customWidth="1"/>
    <col min="774" max="774" width="16.42578125" style="31" bestFit="1" customWidth="1"/>
    <col min="775" max="775" width="15.5703125" style="31" bestFit="1" customWidth="1"/>
    <col min="776" max="776" width="11.8554687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9" style="31" customWidth="1"/>
    <col min="1026" max="1026" width="57.5703125" style="31" customWidth="1"/>
    <col min="1027" max="1027" width="20.140625" style="31" customWidth="1"/>
    <col min="1028" max="1029" width="17.5703125" style="31" bestFit="1" customWidth="1"/>
    <col min="1030" max="1030" width="16.42578125" style="31" bestFit="1" customWidth="1"/>
    <col min="1031" max="1031" width="15.5703125" style="31" bestFit="1" customWidth="1"/>
    <col min="1032" max="1032" width="11.8554687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9" style="31" customWidth="1"/>
    <col min="1282" max="1282" width="57.5703125" style="31" customWidth="1"/>
    <col min="1283" max="1283" width="20.140625" style="31" customWidth="1"/>
    <col min="1284" max="1285" width="17.5703125" style="31" bestFit="1" customWidth="1"/>
    <col min="1286" max="1286" width="16.42578125" style="31" bestFit="1" customWidth="1"/>
    <col min="1287" max="1287" width="15.5703125" style="31" bestFit="1" customWidth="1"/>
    <col min="1288" max="1288" width="11.8554687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9" style="31" customWidth="1"/>
    <col min="1538" max="1538" width="57.5703125" style="31" customWidth="1"/>
    <col min="1539" max="1539" width="20.140625" style="31" customWidth="1"/>
    <col min="1540" max="1541" width="17.5703125" style="31" bestFit="1" customWidth="1"/>
    <col min="1542" max="1542" width="16.42578125" style="31" bestFit="1" customWidth="1"/>
    <col min="1543" max="1543" width="15.5703125" style="31" bestFit="1" customWidth="1"/>
    <col min="1544" max="1544" width="11.8554687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9" style="31" customWidth="1"/>
    <col min="1794" max="1794" width="57.5703125" style="31" customWidth="1"/>
    <col min="1795" max="1795" width="20.140625" style="31" customWidth="1"/>
    <col min="1796" max="1797" width="17.5703125" style="31" bestFit="1" customWidth="1"/>
    <col min="1798" max="1798" width="16.42578125" style="31" bestFit="1" customWidth="1"/>
    <col min="1799" max="1799" width="15.5703125" style="31" bestFit="1" customWidth="1"/>
    <col min="1800" max="1800" width="11.8554687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9" style="31" customWidth="1"/>
    <col min="2050" max="2050" width="57.5703125" style="31" customWidth="1"/>
    <col min="2051" max="2051" width="20.140625" style="31" customWidth="1"/>
    <col min="2052" max="2053" width="17.5703125" style="31" bestFit="1" customWidth="1"/>
    <col min="2054" max="2054" width="16.42578125" style="31" bestFit="1" customWidth="1"/>
    <col min="2055" max="2055" width="15.5703125" style="31" bestFit="1" customWidth="1"/>
    <col min="2056" max="2056" width="11.8554687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9" style="31" customWidth="1"/>
    <col min="2306" max="2306" width="57.5703125" style="31" customWidth="1"/>
    <col min="2307" max="2307" width="20.140625" style="31" customWidth="1"/>
    <col min="2308" max="2309" width="17.5703125" style="31" bestFit="1" customWidth="1"/>
    <col min="2310" max="2310" width="16.42578125" style="31" bestFit="1" customWidth="1"/>
    <col min="2311" max="2311" width="15.5703125" style="31" bestFit="1" customWidth="1"/>
    <col min="2312" max="2312" width="11.8554687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9" style="31" customWidth="1"/>
    <col min="2562" max="2562" width="57.5703125" style="31" customWidth="1"/>
    <col min="2563" max="2563" width="20.140625" style="31" customWidth="1"/>
    <col min="2564" max="2565" width="17.5703125" style="31" bestFit="1" customWidth="1"/>
    <col min="2566" max="2566" width="16.42578125" style="31" bestFit="1" customWidth="1"/>
    <col min="2567" max="2567" width="15.5703125" style="31" bestFit="1" customWidth="1"/>
    <col min="2568" max="2568" width="11.8554687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9" style="31" customWidth="1"/>
    <col min="2818" max="2818" width="57.5703125" style="31" customWidth="1"/>
    <col min="2819" max="2819" width="20.140625" style="31" customWidth="1"/>
    <col min="2820" max="2821" width="17.5703125" style="31" bestFit="1" customWidth="1"/>
    <col min="2822" max="2822" width="16.42578125" style="31" bestFit="1" customWidth="1"/>
    <col min="2823" max="2823" width="15.5703125" style="31" bestFit="1" customWidth="1"/>
    <col min="2824" max="2824" width="11.8554687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9" style="31" customWidth="1"/>
    <col min="3074" max="3074" width="57.5703125" style="31" customWidth="1"/>
    <col min="3075" max="3075" width="20.140625" style="31" customWidth="1"/>
    <col min="3076" max="3077" width="17.5703125" style="31" bestFit="1" customWidth="1"/>
    <col min="3078" max="3078" width="16.42578125" style="31" bestFit="1" customWidth="1"/>
    <col min="3079" max="3079" width="15.5703125" style="31" bestFit="1" customWidth="1"/>
    <col min="3080" max="3080" width="11.8554687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9" style="31" customWidth="1"/>
    <col min="3330" max="3330" width="57.5703125" style="31" customWidth="1"/>
    <col min="3331" max="3331" width="20.140625" style="31" customWidth="1"/>
    <col min="3332" max="3333" width="17.5703125" style="31" bestFit="1" customWidth="1"/>
    <col min="3334" max="3334" width="16.42578125" style="31" bestFit="1" customWidth="1"/>
    <col min="3335" max="3335" width="15.5703125" style="31" bestFit="1" customWidth="1"/>
    <col min="3336" max="3336" width="11.8554687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9" style="31" customWidth="1"/>
    <col min="3586" max="3586" width="57.5703125" style="31" customWidth="1"/>
    <col min="3587" max="3587" width="20.140625" style="31" customWidth="1"/>
    <col min="3588" max="3589" width="17.5703125" style="31" bestFit="1" customWidth="1"/>
    <col min="3590" max="3590" width="16.42578125" style="31" bestFit="1" customWidth="1"/>
    <col min="3591" max="3591" width="15.5703125" style="31" bestFit="1" customWidth="1"/>
    <col min="3592" max="3592" width="11.8554687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9" style="31" customWidth="1"/>
    <col min="3842" max="3842" width="57.5703125" style="31" customWidth="1"/>
    <col min="3843" max="3843" width="20.140625" style="31" customWidth="1"/>
    <col min="3844" max="3845" width="17.5703125" style="31" bestFit="1" customWidth="1"/>
    <col min="3846" max="3846" width="16.42578125" style="31" bestFit="1" customWidth="1"/>
    <col min="3847" max="3847" width="15.5703125" style="31" bestFit="1" customWidth="1"/>
    <col min="3848" max="3848" width="11.8554687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9" style="31" customWidth="1"/>
    <col min="4098" max="4098" width="57.5703125" style="31" customWidth="1"/>
    <col min="4099" max="4099" width="20.140625" style="31" customWidth="1"/>
    <col min="4100" max="4101" width="17.5703125" style="31" bestFit="1" customWidth="1"/>
    <col min="4102" max="4102" width="16.42578125" style="31" bestFit="1" customWidth="1"/>
    <col min="4103" max="4103" width="15.5703125" style="31" bestFit="1" customWidth="1"/>
    <col min="4104" max="4104" width="11.8554687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9" style="31" customWidth="1"/>
    <col min="4354" max="4354" width="57.5703125" style="31" customWidth="1"/>
    <col min="4355" max="4355" width="20.140625" style="31" customWidth="1"/>
    <col min="4356" max="4357" width="17.5703125" style="31" bestFit="1" customWidth="1"/>
    <col min="4358" max="4358" width="16.42578125" style="31" bestFit="1" customWidth="1"/>
    <col min="4359" max="4359" width="15.5703125" style="31" bestFit="1" customWidth="1"/>
    <col min="4360" max="4360" width="11.8554687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9" style="31" customWidth="1"/>
    <col min="4610" max="4610" width="57.5703125" style="31" customWidth="1"/>
    <col min="4611" max="4611" width="20.140625" style="31" customWidth="1"/>
    <col min="4612" max="4613" width="17.5703125" style="31" bestFit="1" customWidth="1"/>
    <col min="4614" max="4614" width="16.42578125" style="31" bestFit="1" customWidth="1"/>
    <col min="4615" max="4615" width="15.5703125" style="31" bestFit="1" customWidth="1"/>
    <col min="4616" max="4616" width="11.8554687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9" style="31" customWidth="1"/>
    <col min="4866" max="4866" width="57.5703125" style="31" customWidth="1"/>
    <col min="4867" max="4867" width="20.140625" style="31" customWidth="1"/>
    <col min="4868" max="4869" width="17.5703125" style="31" bestFit="1" customWidth="1"/>
    <col min="4870" max="4870" width="16.42578125" style="31" bestFit="1" customWidth="1"/>
    <col min="4871" max="4871" width="15.5703125" style="31" bestFit="1" customWidth="1"/>
    <col min="4872" max="4872" width="11.8554687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9" style="31" customWidth="1"/>
    <col min="5122" max="5122" width="57.5703125" style="31" customWidth="1"/>
    <col min="5123" max="5123" width="20.140625" style="31" customWidth="1"/>
    <col min="5124" max="5125" width="17.5703125" style="31" bestFit="1" customWidth="1"/>
    <col min="5126" max="5126" width="16.42578125" style="31" bestFit="1" customWidth="1"/>
    <col min="5127" max="5127" width="15.5703125" style="31" bestFit="1" customWidth="1"/>
    <col min="5128" max="5128" width="11.8554687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9" style="31" customWidth="1"/>
    <col min="5378" max="5378" width="57.5703125" style="31" customWidth="1"/>
    <col min="5379" max="5379" width="20.140625" style="31" customWidth="1"/>
    <col min="5380" max="5381" width="17.5703125" style="31" bestFit="1" customWidth="1"/>
    <col min="5382" max="5382" width="16.42578125" style="31" bestFit="1" customWidth="1"/>
    <col min="5383" max="5383" width="15.5703125" style="31" bestFit="1" customWidth="1"/>
    <col min="5384" max="5384" width="11.8554687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9" style="31" customWidth="1"/>
    <col min="5634" max="5634" width="57.5703125" style="31" customWidth="1"/>
    <col min="5635" max="5635" width="20.140625" style="31" customWidth="1"/>
    <col min="5636" max="5637" width="17.5703125" style="31" bestFit="1" customWidth="1"/>
    <col min="5638" max="5638" width="16.42578125" style="31" bestFit="1" customWidth="1"/>
    <col min="5639" max="5639" width="15.5703125" style="31" bestFit="1" customWidth="1"/>
    <col min="5640" max="5640" width="11.8554687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9" style="31" customWidth="1"/>
    <col min="5890" max="5890" width="57.5703125" style="31" customWidth="1"/>
    <col min="5891" max="5891" width="20.140625" style="31" customWidth="1"/>
    <col min="5892" max="5893" width="17.5703125" style="31" bestFit="1" customWidth="1"/>
    <col min="5894" max="5894" width="16.42578125" style="31" bestFit="1" customWidth="1"/>
    <col min="5895" max="5895" width="15.5703125" style="31" bestFit="1" customWidth="1"/>
    <col min="5896" max="5896" width="11.8554687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9" style="31" customWidth="1"/>
    <col min="6146" max="6146" width="57.5703125" style="31" customWidth="1"/>
    <col min="6147" max="6147" width="20.140625" style="31" customWidth="1"/>
    <col min="6148" max="6149" width="17.5703125" style="31" bestFit="1" customWidth="1"/>
    <col min="6150" max="6150" width="16.42578125" style="31" bestFit="1" customWidth="1"/>
    <col min="6151" max="6151" width="15.5703125" style="31" bestFit="1" customWidth="1"/>
    <col min="6152" max="6152" width="11.8554687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9" style="31" customWidth="1"/>
    <col min="6402" max="6402" width="57.5703125" style="31" customWidth="1"/>
    <col min="6403" max="6403" width="20.140625" style="31" customWidth="1"/>
    <col min="6404" max="6405" width="17.5703125" style="31" bestFit="1" customWidth="1"/>
    <col min="6406" max="6406" width="16.42578125" style="31" bestFit="1" customWidth="1"/>
    <col min="6407" max="6407" width="15.5703125" style="31" bestFit="1" customWidth="1"/>
    <col min="6408" max="6408" width="11.8554687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9" style="31" customWidth="1"/>
    <col min="6658" max="6658" width="57.5703125" style="31" customWidth="1"/>
    <col min="6659" max="6659" width="20.140625" style="31" customWidth="1"/>
    <col min="6660" max="6661" width="17.5703125" style="31" bestFit="1" customWidth="1"/>
    <col min="6662" max="6662" width="16.42578125" style="31" bestFit="1" customWidth="1"/>
    <col min="6663" max="6663" width="15.5703125" style="31" bestFit="1" customWidth="1"/>
    <col min="6664" max="6664" width="11.8554687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9" style="31" customWidth="1"/>
    <col min="6914" max="6914" width="57.5703125" style="31" customWidth="1"/>
    <col min="6915" max="6915" width="20.140625" style="31" customWidth="1"/>
    <col min="6916" max="6917" width="17.5703125" style="31" bestFit="1" customWidth="1"/>
    <col min="6918" max="6918" width="16.42578125" style="31" bestFit="1" customWidth="1"/>
    <col min="6919" max="6919" width="15.5703125" style="31" bestFit="1" customWidth="1"/>
    <col min="6920" max="6920" width="11.8554687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9" style="31" customWidth="1"/>
    <col min="7170" max="7170" width="57.5703125" style="31" customWidth="1"/>
    <col min="7171" max="7171" width="20.140625" style="31" customWidth="1"/>
    <col min="7172" max="7173" width="17.5703125" style="31" bestFit="1" customWidth="1"/>
    <col min="7174" max="7174" width="16.42578125" style="31" bestFit="1" customWidth="1"/>
    <col min="7175" max="7175" width="15.5703125" style="31" bestFit="1" customWidth="1"/>
    <col min="7176" max="7176" width="11.8554687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9" style="31" customWidth="1"/>
    <col min="7426" max="7426" width="57.5703125" style="31" customWidth="1"/>
    <col min="7427" max="7427" width="20.140625" style="31" customWidth="1"/>
    <col min="7428" max="7429" width="17.5703125" style="31" bestFit="1" customWidth="1"/>
    <col min="7430" max="7430" width="16.42578125" style="31" bestFit="1" customWidth="1"/>
    <col min="7431" max="7431" width="15.5703125" style="31" bestFit="1" customWidth="1"/>
    <col min="7432" max="7432" width="11.8554687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9" style="31" customWidth="1"/>
    <col min="7682" max="7682" width="57.5703125" style="31" customWidth="1"/>
    <col min="7683" max="7683" width="20.140625" style="31" customWidth="1"/>
    <col min="7684" max="7685" width="17.5703125" style="31" bestFit="1" customWidth="1"/>
    <col min="7686" max="7686" width="16.42578125" style="31" bestFit="1" customWidth="1"/>
    <col min="7687" max="7687" width="15.5703125" style="31" bestFit="1" customWidth="1"/>
    <col min="7688" max="7688" width="11.8554687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9" style="31" customWidth="1"/>
    <col min="7938" max="7938" width="57.5703125" style="31" customWidth="1"/>
    <col min="7939" max="7939" width="20.140625" style="31" customWidth="1"/>
    <col min="7940" max="7941" width="17.5703125" style="31" bestFit="1" customWidth="1"/>
    <col min="7942" max="7942" width="16.42578125" style="31" bestFit="1" customWidth="1"/>
    <col min="7943" max="7943" width="15.5703125" style="31" bestFit="1" customWidth="1"/>
    <col min="7944" max="7944" width="11.8554687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9" style="31" customWidth="1"/>
    <col min="8194" max="8194" width="57.5703125" style="31" customWidth="1"/>
    <col min="8195" max="8195" width="20.140625" style="31" customWidth="1"/>
    <col min="8196" max="8197" width="17.5703125" style="31" bestFit="1" customWidth="1"/>
    <col min="8198" max="8198" width="16.42578125" style="31" bestFit="1" customWidth="1"/>
    <col min="8199" max="8199" width="15.5703125" style="31" bestFit="1" customWidth="1"/>
    <col min="8200" max="8200" width="11.8554687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9" style="31" customWidth="1"/>
    <col min="8450" max="8450" width="57.5703125" style="31" customWidth="1"/>
    <col min="8451" max="8451" width="20.140625" style="31" customWidth="1"/>
    <col min="8452" max="8453" width="17.5703125" style="31" bestFit="1" customWidth="1"/>
    <col min="8454" max="8454" width="16.42578125" style="31" bestFit="1" customWidth="1"/>
    <col min="8455" max="8455" width="15.5703125" style="31" bestFit="1" customWidth="1"/>
    <col min="8456" max="8456" width="11.8554687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9" style="31" customWidth="1"/>
    <col min="8706" max="8706" width="57.5703125" style="31" customWidth="1"/>
    <col min="8707" max="8707" width="20.140625" style="31" customWidth="1"/>
    <col min="8708" max="8709" width="17.5703125" style="31" bestFit="1" customWidth="1"/>
    <col min="8710" max="8710" width="16.42578125" style="31" bestFit="1" customWidth="1"/>
    <col min="8711" max="8711" width="15.5703125" style="31" bestFit="1" customWidth="1"/>
    <col min="8712" max="8712" width="11.8554687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9" style="31" customWidth="1"/>
    <col min="8962" max="8962" width="57.5703125" style="31" customWidth="1"/>
    <col min="8963" max="8963" width="20.140625" style="31" customWidth="1"/>
    <col min="8964" max="8965" width="17.5703125" style="31" bestFit="1" customWidth="1"/>
    <col min="8966" max="8966" width="16.42578125" style="31" bestFit="1" customWidth="1"/>
    <col min="8967" max="8967" width="15.5703125" style="31" bestFit="1" customWidth="1"/>
    <col min="8968" max="8968" width="11.8554687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9" style="31" customWidth="1"/>
    <col min="9218" max="9218" width="57.5703125" style="31" customWidth="1"/>
    <col min="9219" max="9219" width="20.140625" style="31" customWidth="1"/>
    <col min="9220" max="9221" width="17.5703125" style="31" bestFit="1" customWidth="1"/>
    <col min="9222" max="9222" width="16.42578125" style="31" bestFit="1" customWidth="1"/>
    <col min="9223" max="9223" width="15.5703125" style="31" bestFit="1" customWidth="1"/>
    <col min="9224" max="9224" width="11.8554687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9" style="31" customWidth="1"/>
    <col min="9474" max="9474" width="57.5703125" style="31" customWidth="1"/>
    <col min="9475" max="9475" width="20.140625" style="31" customWidth="1"/>
    <col min="9476" max="9477" width="17.5703125" style="31" bestFit="1" customWidth="1"/>
    <col min="9478" max="9478" width="16.42578125" style="31" bestFit="1" customWidth="1"/>
    <col min="9479" max="9479" width="15.5703125" style="31" bestFit="1" customWidth="1"/>
    <col min="9480" max="9480" width="11.8554687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9" style="31" customWidth="1"/>
    <col min="9730" max="9730" width="57.5703125" style="31" customWidth="1"/>
    <col min="9731" max="9731" width="20.140625" style="31" customWidth="1"/>
    <col min="9732" max="9733" width="17.5703125" style="31" bestFit="1" customWidth="1"/>
    <col min="9734" max="9734" width="16.42578125" style="31" bestFit="1" customWidth="1"/>
    <col min="9735" max="9735" width="15.5703125" style="31" bestFit="1" customWidth="1"/>
    <col min="9736" max="9736" width="11.8554687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9" style="31" customWidth="1"/>
    <col min="9986" max="9986" width="57.5703125" style="31" customWidth="1"/>
    <col min="9987" max="9987" width="20.140625" style="31" customWidth="1"/>
    <col min="9988" max="9989" width="17.5703125" style="31" bestFit="1" customWidth="1"/>
    <col min="9990" max="9990" width="16.42578125" style="31" bestFit="1" customWidth="1"/>
    <col min="9991" max="9991" width="15.5703125" style="31" bestFit="1" customWidth="1"/>
    <col min="9992" max="9992" width="11.8554687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9" style="31" customWidth="1"/>
    <col min="10242" max="10242" width="57.5703125" style="31" customWidth="1"/>
    <col min="10243" max="10243" width="20.140625" style="31" customWidth="1"/>
    <col min="10244" max="10245" width="17.5703125" style="31" bestFit="1" customWidth="1"/>
    <col min="10246" max="10246" width="16.42578125" style="31" bestFit="1" customWidth="1"/>
    <col min="10247" max="10247" width="15.5703125" style="31" bestFit="1" customWidth="1"/>
    <col min="10248" max="10248" width="11.8554687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9" style="31" customWidth="1"/>
    <col min="10498" max="10498" width="57.5703125" style="31" customWidth="1"/>
    <col min="10499" max="10499" width="20.140625" style="31" customWidth="1"/>
    <col min="10500" max="10501" width="17.5703125" style="31" bestFit="1" customWidth="1"/>
    <col min="10502" max="10502" width="16.42578125" style="31" bestFit="1" customWidth="1"/>
    <col min="10503" max="10503" width="15.5703125" style="31" bestFit="1" customWidth="1"/>
    <col min="10504" max="10504" width="11.8554687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9" style="31" customWidth="1"/>
    <col min="10754" max="10754" width="57.5703125" style="31" customWidth="1"/>
    <col min="10755" max="10755" width="20.140625" style="31" customWidth="1"/>
    <col min="10756" max="10757" width="17.5703125" style="31" bestFit="1" customWidth="1"/>
    <col min="10758" max="10758" width="16.42578125" style="31" bestFit="1" customWidth="1"/>
    <col min="10759" max="10759" width="15.5703125" style="31" bestFit="1" customWidth="1"/>
    <col min="10760" max="10760" width="11.8554687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9" style="31" customWidth="1"/>
    <col min="11010" max="11010" width="57.5703125" style="31" customWidth="1"/>
    <col min="11011" max="11011" width="20.140625" style="31" customWidth="1"/>
    <col min="11012" max="11013" width="17.5703125" style="31" bestFit="1" customWidth="1"/>
    <col min="11014" max="11014" width="16.42578125" style="31" bestFit="1" customWidth="1"/>
    <col min="11015" max="11015" width="15.5703125" style="31" bestFit="1" customWidth="1"/>
    <col min="11016" max="11016" width="11.8554687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9" style="31" customWidth="1"/>
    <col min="11266" max="11266" width="57.5703125" style="31" customWidth="1"/>
    <col min="11267" max="11267" width="20.140625" style="31" customWidth="1"/>
    <col min="11268" max="11269" width="17.5703125" style="31" bestFit="1" customWidth="1"/>
    <col min="11270" max="11270" width="16.42578125" style="31" bestFit="1" customWidth="1"/>
    <col min="11271" max="11271" width="15.5703125" style="31" bestFit="1" customWidth="1"/>
    <col min="11272" max="11272" width="11.8554687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9" style="31" customWidth="1"/>
    <col min="11522" max="11522" width="57.5703125" style="31" customWidth="1"/>
    <col min="11523" max="11523" width="20.140625" style="31" customWidth="1"/>
    <col min="11524" max="11525" width="17.5703125" style="31" bestFit="1" customWidth="1"/>
    <col min="11526" max="11526" width="16.42578125" style="31" bestFit="1" customWidth="1"/>
    <col min="11527" max="11527" width="15.5703125" style="31" bestFit="1" customWidth="1"/>
    <col min="11528" max="11528" width="11.8554687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9" style="31" customWidth="1"/>
    <col min="11778" max="11778" width="57.5703125" style="31" customWidth="1"/>
    <col min="11779" max="11779" width="20.140625" style="31" customWidth="1"/>
    <col min="11780" max="11781" width="17.5703125" style="31" bestFit="1" customWidth="1"/>
    <col min="11782" max="11782" width="16.42578125" style="31" bestFit="1" customWidth="1"/>
    <col min="11783" max="11783" width="15.5703125" style="31" bestFit="1" customWidth="1"/>
    <col min="11784" max="11784" width="11.8554687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9" style="31" customWidth="1"/>
    <col min="12034" max="12034" width="57.5703125" style="31" customWidth="1"/>
    <col min="12035" max="12035" width="20.140625" style="31" customWidth="1"/>
    <col min="12036" max="12037" width="17.5703125" style="31" bestFit="1" customWidth="1"/>
    <col min="12038" max="12038" width="16.42578125" style="31" bestFit="1" customWidth="1"/>
    <col min="12039" max="12039" width="15.5703125" style="31" bestFit="1" customWidth="1"/>
    <col min="12040" max="12040" width="11.8554687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9" style="31" customWidth="1"/>
    <col min="12290" max="12290" width="57.5703125" style="31" customWidth="1"/>
    <col min="12291" max="12291" width="20.140625" style="31" customWidth="1"/>
    <col min="12292" max="12293" width="17.5703125" style="31" bestFit="1" customWidth="1"/>
    <col min="12294" max="12294" width="16.42578125" style="31" bestFit="1" customWidth="1"/>
    <col min="12295" max="12295" width="15.5703125" style="31" bestFit="1" customWidth="1"/>
    <col min="12296" max="12296" width="11.8554687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9" style="31" customWidth="1"/>
    <col min="12546" max="12546" width="57.5703125" style="31" customWidth="1"/>
    <col min="12547" max="12547" width="20.140625" style="31" customWidth="1"/>
    <col min="12548" max="12549" width="17.5703125" style="31" bestFit="1" customWidth="1"/>
    <col min="12550" max="12550" width="16.42578125" style="31" bestFit="1" customWidth="1"/>
    <col min="12551" max="12551" width="15.5703125" style="31" bestFit="1" customWidth="1"/>
    <col min="12552" max="12552" width="11.8554687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9" style="31" customWidth="1"/>
    <col min="12802" max="12802" width="57.5703125" style="31" customWidth="1"/>
    <col min="12803" max="12803" width="20.140625" style="31" customWidth="1"/>
    <col min="12804" max="12805" width="17.5703125" style="31" bestFit="1" customWidth="1"/>
    <col min="12806" max="12806" width="16.42578125" style="31" bestFit="1" customWidth="1"/>
    <col min="12807" max="12807" width="15.5703125" style="31" bestFit="1" customWidth="1"/>
    <col min="12808" max="12808" width="11.8554687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9" style="31" customWidth="1"/>
    <col min="13058" max="13058" width="57.5703125" style="31" customWidth="1"/>
    <col min="13059" max="13059" width="20.140625" style="31" customWidth="1"/>
    <col min="13060" max="13061" width="17.5703125" style="31" bestFit="1" customWidth="1"/>
    <col min="13062" max="13062" width="16.42578125" style="31" bestFit="1" customWidth="1"/>
    <col min="13063" max="13063" width="15.5703125" style="31" bestFit="1" customWidth="1"/>
    <col min="13064" max="13064" width="11.8554687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9" style="31" customWidth="1"/>
    <col min="13314" max="13314" width="57.5703125" style="31" customWidth="1"/>
    <col min="13315" max="13315" width="20.140625" style="31" customWidth="1"/>
    <col min="13316" max="13317" width="17.5703125" style="31" bestFit="1" customWidth="1"/>
    <col min="13318" max="13318" width="16.42578125" style="31" bestFit="1" customWidth="1"/>
    <col min="13319" max="13319" width="15.5703125" style="31" bestFit="1" customWidth="1"/>
    <col min="13320" max="13320" width="11.8554687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9" style="31" customWidth="1"/>
    <col min="13570" max="13570" width="57.5703125" style="31" customWidth="1"/>
    <col min="13571" max="13571" width="20.140625" style="31" customWidth="1"/>
    <col min="13572" max="13573" width="17.5703125" style="31" bestFit="1" customWidth="1"/>
    <col min="13574" max="13574" width="16.42578125" style="31" bestFit="1" customWidth="1"/>
    <col min="13575" max="13575" width="15.5703125" style="31" bestFit="1" customWidth="1"/>
    <col min="13576" max="13576" width="11.8554687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9" style="31" customWidth="1"/>
    <col min="13826" max="13826" width="57.5703125" style="31" customWidth="1"/>
    <col min="13827" max="13827" width="20.140625" style="31" customWidth="1"/>
    <col min="13828" max="13829" width="17.5703125" style="31" bestFit="1" customWidth="1"/>
    <col min="13830" max="13830" width="16.42578125" style="31" bestFit="1" customWidth="1"/>
    <col min="13831" max="13831" width="15.5703125" style="31" bestFit="1" customWidth="1"/>
    <col min="13832" max="13832" width="11.8554687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9" style="31" customWidth="1"/>
    <col min="14082" max="14082" width="57.5703125" style="31" customWidth="1"/>
    <col min="14083" max="14083" width="20.140625" style="31" customWidth="1"/>
    <col min="14084" max="14085" width="17.5703125" style="31" bestFit="1" customWidth="1"/>
    <col min="14086" max="14086" width="16.42578125" style="31" bestFit="1" customWidth="1"/>
    <col min="14087" max="14087" width="15.5703125" style="31" bestFit="1" customWidth="1"/>
    <col min="14088" max="14088" width="11.8554687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9" style="31" customWidth="1"/>
    <col min="14338" max="14338" width="57.5703125" style="31" customWidth="1"/>
    <col min="14339" max="14339" width="20.140625" style="31" customWidth="1"/>
    <col min="14340" max="14341" width="17.5703125" style="31" bestFit="1" customWidth="1"/>
    <col min="14342" max="14342" width="16.42578125" style="31" bestFit="1" customWidth="1"/>
    <col min="14343" max="14343" width="15.5703125" style="31" bestFit="1" customWidth="1"/>
    <col min="14344" max="14344" width="11.8554687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9" style="31" customWidth="1"/>
    <col min="14594" max="14594" width="57.5703125" style="31" customWidth="1"/>
    <col min="14595" max="14595" width="20.140625" style="31" customWidth="1"/>
    <col min="14596" max="14597" width="17.5703125" style="31" bestFit="1" customWidth="1"/>
    <col min="14598" max="14598" width="16.42578125" style="31" bestFit="1" customWidth="1"/>
    <col min="14599" max="14599" width="15.5703125" style="31" bestFit="1" customWidth="1"/>
    <col min="14600" max="14600" width="11.8554687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9" style="31" customWidth="1"/>
    <col min="14850" max="14850" width="57.5703125" style="31" customWidth="1"/>
    <col min="14851" max="14851" width="20.140625" style="31" customWidth="1"/>
    <col min="14852" max="14853" width="17.5703125" style="31" bestFit="1" customWidth="1"/>
    <col min="14854" max="14854" width="16.42578125" style="31" bestFit="1" customWidth="1"/>
    <col min="14855" max="14855" width="15.5703125" style="31" bestFit="1" customWidth="1"/>
    <col min="14856" max="14856" width="11.8554687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9" style="31" customWidth="1"/>
    <col min="15106" max="15106" width="57.5703125" style="31" customWidth="1"/>
    <col min="15107" max="15107" width="20.140625" style="31" customWidth="1"/>
    <col min="15108" max="15109" width="17.5703125" style="31" bestFit="1" customWidth="1"/>
    <col min="15110" max="15110" width="16.42578125" style="31" bestFit="1" customWidth="1"/>
    <col min="15111" max="15111" width="15.5703125" style="31" bestFit="1" customWidth="1"/>
    <col min="15112" max="15112" width="11.8554687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9" style="31" customWidth="1"/>
    <col min="15362" max="15362" width="57.5703125" style="31" customWidth="1"/>
    <col min="15363" max="15363" width="20.140625" style="31" customWidth="1"/>
    <col min="15364" max="15365" width="17.5703125" style="31" bestFit="1" customWidth="1"/>
    <col min="15366" max="15366" width="16.42578125" style="31" bestFit="1" customWidth="1"/>
    <col min="15367" max="15367" width="15.5703125" style="31" bestFit="1" customWidth="1"/>
    <col min="15368" max="15368" width="11.8554687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9" style="31" customWidth="1"/>
    <col min="15618" max="15618" width="57.5703125" style="31" customWidth="1"/>
    <col min="15619" max="15619" width="20.140625" style="31" customWidth="1"/>
    <col min="15620" max="15621" width="17.5703125" style="31" bestFit="1" customWidth="1"/>
    <col min="15622" max="15622" width="16.42578125" style="31" bestFit="1" customWidth="1"/>
    <col min="15623" max="15623" width="15.5703125" style="31" bestFit="1" customWidth="1"/>
    <col min="15624" max="15624" width="11.8554687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9" style="31" customWidth="1"/>
    <col min="15874" max="15874" width="57.5703125" style="31" customWidth="1"/>
    <col min="15875" max="15875" width="20.140625" style="31" customWidth="1"/>
    <col min="15876" max="15877" width="17.5703125" style="31" bestFit="1" customWidth="1"/>
    <col min="15878" max="15878" width="16.42578125" style="31" bestFit="1" customWidth="1"/>
    <col min="15879" max="15879" width="15.5703125" style="31" bestFit="1" customWidth="1"/>
    <col min="15880" max="15880" width="11.8554687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9" style="31" customWidth="1"/>
    <col min="16130" max="16130" width="57.5703125" style="31" customWidth="1"/>
    <col min="16131" max="16131" width="20.140625" style="31" customWidth="1"/>
    <col min="16132" max="16133" width="17.5703125" style="31" bestFit="1" customWidth="1"/>
    <col min="16134" max="16134" width="16.42578125" style="31" bestFit="1" customWidth="1"/>
    <col min="16135" max="16135" width="15.5703125" style="31" bestFit="1" customWidth="1"/>
    <col min="16136" max="16136" width="11.8554687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5.75" hidden="1" x14ac:dyDescent="0.2">
      <c r="A1" s="146" t="s">
        <v>0</v>
      </c>
      <c r="B1" s="146"/>
      <c r="C1" s="146"/>
      <c r="D1" s="146"/>
      <c r="E1" s="146"/>
      <c r="F1" s="146"/>
      <c r="G1" s="146"/>
      <c r="H1" s="146"/>
      <c r="I1" s="37"/>
      <c r="J1" s="37"/>
      <c r="K1" s="37"/>
      <c r="L1" s="38"/>
      <c r="M1" s="38"/>
      <c r="N1" s="38"/>
      <c r="O1" s="38"/>
    </row>
    <row r="2" spans="1:15" ht="18" hidden="1" x14ac:dyDescent="0.2">
      <c r="A2" s="41"/>
      <c r="B2" s="41"/>
      <c r="C2" s="41"/>
      <c r="D2" s="41"/>
      <c r="E2" s="41"/>
      <c r="F2" s="41"/>
      <c r="G2" s="41"/>
      <c r="H2" s="74"/>
      <c r="I2" s="42"/>
      <c r="J2" s="42"/>
      <c r="K2" s="42"/>
      <c r="L2" s="38"/>
      <c r="M2" s="38"/>
      <c r="N2" s="38"/>
      <c r="O2" s="38"/>
    </row>
    <row r="3" spans="1:15" ht="15.75" hidden="1" customHeight="1" x14ac:dyDescent="0.2">
      <c r="A3" s="146" t="s">
        <v>23</v>
      </c>
      <c r="B3" s="146"/>
      <c r="C3" s="146"/>
      <c r="D3" s="146"/>
      <c r="E3" s="146"/>
      <c r="F3" s="146"/>
      <c r="G3" s="146"/>
      <c r="H3" s="146"/>
      <c r="I3" s="37"/>
      <c r="J3" s="37"/>
      <c r="K3" s="37"/>
      <c r="L3" s="38"/>
      <c r="M3" s="38"/>
      <c r="N3" s="38"/>
      <c r="O3" s="38"/>
    </row>
    <row r="4" spans="1:15" ht="18" hidden="1" x14ac:dyDescent="0.2">
      <c r="A4" s="41"/>
      <c r="B4" s="41"/>
      <c r="C4" s="41"/>
      <c r="D4" s="41"/>
      <c r="E4" s="41"/>
      <c r="F4" s="41"/>
      <c r="G4" s="41"/>
      <c r="H4" s="74"/>
      <c r="I4" s="42"/>
      <c r="J4" s="42"/>
      <c r="K4" s="42"/>
      <c r="L4" s="38"/>
      <c r="M4" s="38"/>
      <c r="N4" s="38"/>
      <c r="O4" s="38"/>
    </row>
    <row r="5" spans="1:15" ht="15.75" hidden="1" customHeight="1" x14ac:dyDescent="0.2">
      <c r="A5" s="146" t="s">
        <v>24</v>
      </c>
      <c r="B5" s="146"/>
      <c r="C5" s="146"/>
      <c r="D5" s="146"/>
      <c r="E5" s="146"/>
      <c r="F5" s="146"/>
      <c r="G5" s="146"/>
      <c r="H5" s="146"/>
      <c r="I5" s="37"/>
      <c r="J5" s="37"/>
      <c r="K5" s="37"/>
      <c r="L5" s="38"/>
      <c r="M5" s="38"/>
      <c r="N5" s="38"/>
      <c r="O5" s="38"/>
    </row>
    <row r="6" spans="1:15" ht="18" hidden="1" x14ac:dyDescent="0.2">
      <c r="A6" s="41"/>
      <c r="B6" s="41"/>
      <c r="C6" s="41"/>
      <c r="D6" s="41"/>
      <c r="E6" s="41"/>
      <c r="F6" s="41"/>
      <c r="G6" s="41"/>
      <c r="H6" s="74"/>
      <c r="I6" s="42"/>
      <c r="J6" s="42"/>
      <c r="K6" s="42"/>
      <c r="L6" s="38"/>
      <c r="M6" s="38"/>
      <c r="N6" s="38"/>
      <c r="O6" s="38"/>
    </row>
    <row r="7" spans="1:15" s="32" customFormat="1" ht="60" customHeight="1" x14ac:dyDescent="0.25">
      <c r="A7" s="145" t="s">
        <v>3</v>
      </c>
      <c r="B7" s="145"/>
      <c r="C7" s="50" t="s">
        <v>555</v>
      </c>
      <c r="D7" s="50" t="s">
        <v>550</v>
      </c>
      <c r="E7" s="50" t="s">
        <v>551</v>
      </c>
      <c r="F7" s="50" t="s">
        <v>556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 x14ac:dyDescent="0.2">
      <c r="A8" s="144">
        <v>1</v>
      </c>
      <c r="B8" s="144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s="33" customFormat="1" x14ac:dyDescent="0.2">
      <c r="A9" s="96"/>
      <c r="B9" s="97" t="s">
        <v>80</v>
      </c>
      <c r="C9" s="89">
        <f>+C10+C113</f>
        <v>2834634.44</v>
      </c>
      <c r="D9" s="89">
        <f>+D10+D113</f>
        <v>3005059</v>
      </c>
      <c r="E9" s="89">
        <f>+E10+E113</f>
        <v>0</v>
      </c>
      <c r="F9" s="89">
        <f>+F10+F113</f>
        <v>2834097.54</v>
      </c>
      <c r="G9" s="89">
        <f t="shared" ref="G9:G72" si="0">+F9/C9*100</f>
        <v>99.981059286078533</v>
      </c>
      <c r="H9" s="89">
        <f>+F9/D9*100</f>
        <v>94.310878422021005</v>
      </c>
      <c r="I9" s="38"/>
      <c r="J9" s="38"/>
      <c r="K9" s="38"/>
      <c r="L9" s="38"/>
      <c r="M9" s="40"/>
      <c r="N9" s="40"/>
      <c r="O9" s="40"/>
    </row>
    <row r="10" spans="1:15" ht="20.25" customHeight="1" x14ac:dyDescent="0.2">
      <c r="A10" s="90" t="s">
        <v>81</v>
      </c>
      <c r="B10" s="91" t="s">
        <v>82</v>
      </c>
      <c r="C10" s="92">
        <f>+C11++C23+C56+C65+C73+C90+C98</f>
        <v>2658562.21</v>
      </c>
      <c r="D10" s="93">
        <f>+D11++D23+D56+D65+D73+D90+D98</f>
        <v>2912492</v>
      </c>
      <c r="E10" s="93">
        <f>+E11++E23+E56+E65+E73+E90+E98</f>
        <v>0</v>
      </c>
      <c r="F10" s="92">
        <f>+F11++F23+F56+F65+F73+F90+F98</f>
        <v>2743057.2</v>
      </c>
      <c r="G10" s="92">
        <f>+F10/C10*100</f>
        <v>103.17822128375171</v>
      </c>
      <c r="H10" s="92">
        <f>+F10/D10*100</f>
        <v>94.182480157885422</v>
      </c>
      <c r="I10" s="55"/>
      <c r="J10" s="55"/>
      <c r="K10" s="55"/>
      <c r="L10" s="55"/>
      <c r="M10" s="55"/>
      <c r="N10" s="55"/>
      <c r="O10" s="55"/>
    </row>
    <row r="11" spans="1:15" x14ac:dyDescent="0.2">
      <c r="A11" s="78" t="s">
        <v>83</v>
      </c>
      <c r="B11" s="79" t="s">
        <v>84</v>
      </c>
      <c r="C11" s="75">
        <f>+C12+C17+C19</f>
        <v>1955776.0899999999</v>
      </c>
      <c r="D11" s="44">
        <v>2246911</v>
      </c>
      <c r="E11" s="44"/>
      <c r="F11" s="75">
        <f>+F12+F17+F19</f>
        <v>2296686.35</v>
      </c>
      <c r="G11" s="75">
        <f t="shared" si="0"/>
        <v>117.43094527758544</v>
      </c>
      <c r="H11" s="75">
        <f>+F11/D11*100</f>
        <v>102.21527910985348</v>
      </c>
      <c r="I11" s="46"/>
      <c r="J11" s="46"/>
      <c r="K11" s="46"/>
      <c r="L11" s="46"/>
      <c r="M11" s="46"/>
      <c r="N11" s="46"/>
      <c r="O11" s="46"/>
    </row>
    <row r="12" spans="1:15" x14ac:dyDescent="0.2">
      <c r="A12" s="76" t="s">
        <v>85</v>
      </c>
      <c r="B12" s="77" t="s">
        <v>86</v>
      </c>
      <c r="C12" s="75">
        <f>SUM(C13:C16)</f>
        <v>1624377.5799999998</v>
      </c>
      <c r="D12" s="73"/>
      <c r="E12" s="73"/>
      <c r="F12" s="75">
        <f>SUM(F13:F16)</f>
        <v>1908734.06</v>
      </c>
      <c r="G12" s="75">
        <f t="shared" si="0"/>
        <v>117.50556542401922</v>
      </c>
      <c r="H12" s="75"/>
      <c r="I12" s="46"/>
      <c r="J12" s="46"/>
      <c r="K12" s="46"/>
      <c r="L12" s="46"/>
      <c r="M12" s="46"/>
      <c r="N12" s="46"/>
      <c r="O12" s="46"/>
    </row>
    <row r="13" spans="1:15" x14ac:dyDescent="0.2">
      <c r="A13" s="52" t="s">
        <v>87</v>
      </c>
      <c r="B13" s="47" t="s">
        <v>88</v>
      </c>
      <c r="C13" s="43">
        <v>1620141.7</v>
      </c>
      <c r="D13" s="72"/>
      <c r="E13" s="72"/>
      <c r="F13" s="43">
        <v>1904113.1</v>
      </c>
      <c r="G13" s="43">
        <f t="shared" si="0"/>
        <v>117.52756564441246</v>
      </c>
      <c r="H13" s="75"/>
      <c r="I13" s="45"/>
      <c r="J13" s="45"/>
      <c r="K13" s="45"/>
      <c r="L13" s="45"/>
      <c r="M13" s="46"/>
      <c r="N13" s="46"/>
      <c r="O13" s="46"/>
    </row>
    <row r="14" spans="1:15" x14ac:dyDescent="0.2">
      <c r="A14" s="52" t="s">
        <v>373</v>
      </c>
      <c r="B14" s="47" t="s">
        <v>374</v>
      </c>
      <c r="C14" s="43"/>
      <c r="D14" s="72"/>
      <c r="E14" s="72"/>
      <c r="F14" s="43"/>
      <c r="G14" s="43" t="e">
        <f t="shared" si="0"/>
        <v>#DIV/0!</v>
      </c>
      <c r="H14" s="75"/>
      <c r="I14" s="45"/>
      <c r="J14" s="45"/>
      <c r="K14" s="45"/>
      <c r="L14" s="45"/>
      <c r="M14" s="46"/>
      <c r="N14" s="46"/>
      <c r="O14" s="46"/>
    </row>
    <row r="15" spans="1:15" x14ac:dyDescent="0.2">
      <c r="A15" s="52" t="s">
        <v>89</v>
      </c>
      <c r="B15" s="47" t="s">
        <v>90</v>
      </c>
      <c r="C15" s="43"/>
      <c r="D15" s="72"/>
      <c r="E15" s="72"/>
      <c r="F15" s="43"/>
      <c r="G15" s="43" t="e">
        <f t="shared" si="0"/>
        <v>#DIV/0!</v>
      </c>
      <c r="H15" s="75"/>
      <c r="I15" s="45"/>
      <c r="J15" s="45"/>
      <c r="K15" s="45"/>
      <c r="L15" s="45"/>
      <c r="M15" s="46"/>
      <c r="N15" s="46"/>
      <c r="O15" s="46"/>
    </row>
    <row r="16" spans="1:15" x14ac:dyDescent="0.2">
      <c r="A16" s="52" t="s">
        <v>375</v>
      </c>
      <c r="B16" s="47" t="s">
        <v>376</v>
      </c>
      <c r="C16" s="43">
        <v>4235.88</v>
      </c>
      <c r="D16" s="72"/>
      <c r="E16" s="72"/>
      <c r="F16" s="43">
        <v>4620.96</v>
      </c>
      <c r="G16" s="43">
        <f t="shared" si="0"/>
        <v>109.09090909090908</v>
      </c>
      <c r="H16" s="75"/>
      <c r="I16" s="45"/>
      <c r="J16" s="45"/>
      <c r="K16" s="45"/>
      <c r="L16" s="45"/>
      <c r="M16" s="46"/>
      <c r="N16" s="46"/>
      <c r="O16" s="46"/>
    </row>
    <row r="17" spans="1:15" x14ac:dyDescent="0.2">
      <c r="A17" s="76" t="s">
        <v>91</v>
      </c>
      <c r="B17" s="77" t="s">
        <v>92</v>
      </c>
      <c r="C17" s="75">
        <f>+C18</f>
        <v>67770.78</v>
      </c>
      <c r="D17" s="73"/>
      <c r="E17" s="73"/>
      <c r="F17" s="75">
        <f>+F18</f>
        <v>73667.58</v>
      </c>
      <c r="G17" s="75">
        <f t="shared" si="0"/>
        <v>108.70109507371761</v>
      </c>
      <c r="H17" s="75"/>
      <c r="I17" s="46"/>
      <c r="J17" s="46"/>
      <c r="K17" s="46"/>
      <c r="L17" s="46"/>
      <c r="M17" s="46"/>
      <c r="N17" s="46"/>
      <c r="O17" s="46"/>
    </row>
    <row r="18" spans="1:15" x14ac:dyDescent="0.2">
      <c r="A18" s="52" t="s">
        <v>93</v>
      </c>
      <c r="B18" s="47" t="s">
        <v>92</v>
      </c>
      <c r="C18" s="43">
        <v>67770.78</v>
      </c>
      <c r="D18" s="72"/>
      <c r="E18" s="72"/>
      <c r="F18" s="43">
        <v>73667.58</v>
      </c>
      <c r="G18" s="43">
        <f t="shared" si="0"/>
        <v>108.70109507371761</v>
      </c>
      <c r="H18" s="75"/>
      <c r="I18" s="45"/>
      <c r="J18" s="45"/>
      <c r="K18" s="45"/>
      <c r="L18" s="45"/>
      <c r="M18" s="46"/>
      <c r="N18" s="46"/>
      <c r="O18" s="46"/>
    </row>
    <row r="19" spans="1:15" x14ac:dyDescent="0.2">
      <c r="A19" s="76" t="s">
        <v>94</v>
      </c>
      <c r="B19" s="77" t="s">
        <v>95</v>
      </c>
      <c r="C19" s="75">
        <f>SUM(C20:C22)</f>
        <v>263627.73</v>
      </c>
      <c r="D19" s="73"/>
      <c r="E19" s="73"/>
      <c r="F19" s="75">
        <f>SUM(F20:F22)</f>
        <v>314284.71000000002</v>
      </c>
      <c r="G19" s="75">
        <f t="shared" si="0"/>
        <v>119.21534582116988</v>
      </c>
      <c r="H19" s="75"/>
      <c r="I19" s="46"/>
      <c r="J19" s="46"/>
      <c r="K19" s="46"/>
      <c r="L19" s="46"/>
      <c r="M19" s="46"/>
      <c r="N19" s="46"/>
      <c r="O19" s="46"/>
    </row>
    <row r="20" spans="1:15" x14ac:dyDescent="0.2">
      <c r="A20" s="52" t="s">
        <v>377</v>
      </c>
      <c r="B20" s="47" t="s">
        <v>378</v>
      </c>
      <c r="C20" s="43"/>
      <c r="D20" s="72"/>
      <c r="E20" s="72"/>
      <c r="F20" s="43"/>
      <c r="G20" s="43" t="e">
        <f t="shared" si="0"/>
        <v>#DIV/0!</v>
      </c>
      <c r="H20" s="75"/>
      <c r="I20" s="45"/>
      <c r="J20" s="45"/>
      <c r="K20" s="45"/>
      <c r="L20" s="45"/>
      <c r="M20" s="46"/>
      <c r="N20" s="46"/>
      <c r="O20" s="46"/>
    </row>
    <row r="21" spans="1:15" x14ac:dyDescent="0.2">
      <c r="A21" s="52" t="s">
        <v>96</v>
      </c>
      <c r="B21" s="47" t="s">
        <v>97</v>
      </c>
      <c r="C21" s="43">
        <v>263627.73</v>
      </c>
      <c r="D21" s="72"/>
      <c r="E21" s="72"/>
      <c r="F21" s="43">
        <v>314284.71000000002</v>
      </c>
      <c r="G21" s="43">
        <f t="shared" si="0"/>
        <v>119.21534582116988</v>
      </c>
      <c r="H21" s="75"/>
      <c r="I21" s="45"/>
      <c r="J21" s="45"/>
      <c r="K21" s="45"/>
      <c r="L21" s="45"/>
      <c r="M21" s="46"/>
      <c r="N21" s="46"/>
      <c r="O21" s="46"/>
    </row>
    <row r="22" spans="1:15" x14ac:dyDescent="0.2">
      <c r="A22" s="52" t="s">
        <v>379</v>
      </c>
      <c r="B22" s="47" t="s">
        <v>380</v>
      </c>
      <c r="C22" s="43"/>
      <c r="D22" s="72"/>
      <c r="E22" s="72"/>
      <c r="F22" s="43"/>
      <c r="G22" s="43" t="e">
        <f t="shared" si="0"/>
        <v>#DIV/0!</v>
      </c>
      <c r="H22" s="75"/>
      <c r="I22" s="45"/>
      <c r="J22" s="45"/>
      <c r="K22" s="45"/>
      <c r="L22" s="45"/>
      <c r="M22" s="46"/>
      <c r="N22" s="46"/>
      <c r="O22" s="46"/>
    </row>
    <row r="23" spans="1:15" x14ac:dyDescent="0.2">
      <c r="A23" s="78" t="s">
        <v>98</v>
      </c>
      <c r="B23" s="79" t="s">
        <v>99</v>
      </c>
      <c r="C23" s="75">
        <f>+C24+C29+C36+C46+C48</f>
        <v>579484.71</v>
      </c>
      <c r="D23" s="44">
        <v>629878</v>
      </c>
      <c r="E23" s="44"/>
      <c r="F23" s="75">
        <f>+F24+F29+F36+F46+F48</f>
        <v>398843.89</v>
      </c>
      <c r="G23" s="75">
        <f t="shared" si="0"/>
        <v>68.827336272599851</v>
      </c>
      <c r="H23" s="75">
        <f>+F23/D23*100</f>
        <v>63.320816094545293</v>
      </c>
      <c r="I23" s="46"/>
      <c r="J23" s="46"/>
      <c r="K23" s="46"/>
      <c r="L23" s="46"/>
      <c r="M23" s="46"/>
      <c r="N23" s="46"/>
      <c r="O23" s="46"/>
    </row>
    <row r="24" spans="1:15" x14ac:dyDescent="0.2">
      <c r="A24" s="76" t="s">
        <v>100</v>
      </c>
      <c r="B24" s="77" t="s">
        <v>101</v>
      </c>
      <c r="C24" s="75">
        <f>SUM(C25:C28)</f>
        <v>206323.71</v>
      </c>
      <c r="D24" s="73"/>
      <c r="E24" s="73"/>
      <c r="F24" s="75">
        <f>SUM(F25:F28)</f>
        <v>173483.44</v>
      </c>
      <c r="G24" s="75">
        <f t="shared" si="0"/>
        <v>84.083133247264712</v>
      </c>
      <c r="H24" s="75"/>
      <c r="I24" s="46"/>
      <c r="J24" s="46"/>
      <c r="K24" s="46"/>
      <c r="L24" s="46"/>
      <c r="M24" s="46"/>
      <c r="N24" s="46"/>
      <c r="O24" s="46"/>
    </row>
    <row r="25" spans="1:15" x14ac:dyDescent="0.2">
      <c r="A25" s="52" t="s">
        <v>102</v>
      </c>
      <c r="B25" s="47" t="s">
        <v>103</v>
      </c>
      <c r="C25" s="43">
        <v>113454.6</v>
      </c>
      <c r="D25" s="72"/>
      <c r="E25" s="72"/>
      <c r="F25" s="43">
        <v>91933.84</v>
      </c>
      <c r="G25" s="43">
        <f t="shared" si="0"/>
        <v>81.031390529780197</v>
      </c>
      <c r="H25" s="75"/>
      <c r="I25" s="45"/>
      <c r="J25" s="45"/>
      <c r="K25" s="45"/>
      <c r="L25" s="45"/>
      <c r="M25" s="46"/>
      <c r="N25" s="46"/>
      <c r="O25" s="46"/>
    </row>
    <row r="26" spans="1:15" x14ac:dyDescent="0.2">
      <c r="A26" s="52" t="s">
        <v>104</v>
      </c>
      <c r="B26" s="47" t="s">
        <v>105</v>
      </c>
      <c r="C26" s="43">
        <v>72717.399999999994</v>
      </c>
      <c r="D26" s="72"/>
      <c r="E26" s="72"/>
      <c r="F26" s="43">
        <v>70801.81</v>
      </c>
      <c r="G26" s="43">
        <f t="shared" si="0"/>
        <v>97.365706144609135</v>
      </c>
      <c r="H26" s="75"/>
      <c r="I26" s="45"/>
      <c r="J26" s="45"/>
      <c r="K26" s="45"/>
      <c r="L26" s="45"/>
      <c r="M26" s="46"/>
      <c r="N26" s="46"/>
      <c r="O26" s="46"/>
    </row>
    <row r="27" spans="1:15" x14ac:dyDescent="0.2">
      <c r="A27" s="52" t="s">
        <v>106</v>
      </c>
      <c r="B27" s="47" t="s">
        <v>107</v>
      </c>
      <c r="C27" s="43">
        <v>20151.71</v>
      </c>
      <c r="D27" s="72"/>
      <c r="E27" s="72"/>
      <c r="F27" s="43">
        <v>10747.79</v>
      </c>
      <c r="G27" s="43">
        <f t="shared" si="0"/>
        <v>53.334382044997675</v>
      </c>
      <c r="H27" s="75"/>
      <c r="I27" s="46"/>
      <c r="J27" s="46"/>
      <c r="K27" s="46"/>
      <c r="L27" s="46"/>
      <c r="M27" s="46"/>
      <c r="N27" s="46"/>
      <c r="O27" s="46"/>
    </row>
    <row r="28" spans="1:15" x14ac:dyDescent="0.2">
      <c r="A28" s="52" t="s">
        <v>108</v>
      </c>
      <c r="B28" s="47" t="s">
        <v>109</v>
      </c>
      <c r="C28" s="43"/>
      <c r="D28" s="72"/>
      <c r="E28" s="72"/>
      <c r="F28" s="43"/>
      <c r="G28" s="43" t="e">
        <f t="shared" si="0"/>
        <v>#DIV/0!</v>
      </c>
      <c r="H28" s="75"/>
      <c r="I28" s="46"/>
      <c r="J28" s="46"/>
      <c r="K28" s="46"/>
      <c r="L28" s="46"/>
      <c r="M28" s="46"/>
      <c r="N28" s="46"/>
      <c r="O28" s="46"/>
    </row>
    <row r="29" spans="1:15" x14ac:dyDescent="0.2">
      <c r="A29" s="76" t="s">
        <v>110</v>
      </c>
      <c r="B29" s="77" t="s">
        <v>111</v>
      </c>
      <c r="C29" s="75">
        <f>SUM(C30:C35)</f>
        <v>111732.23</v>
      </c>
      <c r="D29" s="73"/>
      <c r="E29" s="73"/>
      <c r="F29" s="75">
        <f>SUM(F30:F35)</f>
        <v>57635.73</v>
      </c>
      <c r="G29" s="75">
        <f t="shared" si="0"/>
        <v>51.583799947427892</v>
      </c>
      <c r="H29" s="75"/>
      <c r="I29" s="46"/>
      <c r="J29" s="46"/>
      <c r="K29" s="46"/>
      <c r="L29" s="46"/>
      <c r="M29" s="46"/>
      <c r="N29" s="46"/>
      <c r="O29" s="46"/>
    </row>
    <row r="30" spans="1:15" x14ac:dyDescent="0.2">
      <c r="A30" s="52" t="s">
        <v>112</v>
      </c>
      <c r="B30" s="47" t="s">
        <v>113</v>
      </c>
      <c r="C30" s="43">
        <v>17092.939999999999</v>
      </c>
      <c r="D30" s="72"/>
      <c r="E30" s="72"/>
      <c r="F30" s="43">
        <v>13388.03</v>
      </c>
      <c r="G30" s="43">
        <f t="shared" si="0"/>
        <v>78.324910752626536</v>
      </c>
      <c r="H30" s="75"/>
      <c r="I30" s="46"/>
      <c r="J30" s="46"/>
      <c r="K30" s="46"/>
      <c r="L30" s="46"/>
      <c r="M30" s="46"/>
      <c r="N30" s="46"/>
      <c r="O30" s="46"/>
    </row>
    <row r="31" spans="1:15" x14ac:dyDescent="0.2">
      <c r="A31" s="52" t="s">
        <v>381</v>
      </c>
      <c r="B31" s="47" t="s">
        <v>382</v>
      </c>
      <c r="C31" s="43">
        <v>36321.449999999997</v>
      </c>
      <c r="D31" s="72"/>
      <c r="E31" s="72"/>
      <c r="F31" s="43">
        <v>720.3</v>
      </c>
      <c r="G31" s="43">
        <f t="shared" si="0"/>
        <v>1.983125673672169</v>
      </c>
      <c r="H31" s="75"/>
      <c r="I31" s="46"/>
      <c r="J31" s="46"/>
      <c r="K31" s="46"/>
      <c r="L31" s="46"/>
      <c r="M31" s="46"/>
      <c r="N31" s="46"/>
      <c r="O31" s="46"/>
    </row>
    <row r="32" spans="1:15" x14ac:dyDescent="0.2">
      <c r="A32" s="52" t="s">
        <v>114</v>
      </c>
      <c r="B32" s="47" t="s">
        <v>115</v>
      </c>
      <c r="C32" s="43">
        <v>51977.06</v>
      </c>
      <c r="D32" s="72"/>
      <c r="E32" s="72"/>
      <c r="F32" s="43">
        <v>31109.46</v>
      </c>
      <c r="G32" s="43">
        <f t="shared" si="0"/>
        <v>59.85228868273812</v>
      </c>
      <c r="H32" s="75"/>
      <c r="I32" s="46"/>
      <c r="J32" s="46"/>
      <c r="K32" s="46"/>
      <c r="L32" s="46"/>
      <c r="M32" s="46"/>
      <c r="N32" s="46"/>
      <c r="O32" s="46"/>
    </row>
    <row r="33" spans="1:15" x14ac:dyDescent="0.2">
      <c r="A33" s="52" t="s">
        <v>116</v>
      </c>
      <c r="B33" s="47" t="s">
        <v>117</v>
      </c>
      <c r="C33" s="43">
        <v>2266.48</v>
      </c>
      <c r="D33" s="72"/>
      <c r="E33" s="72"/>
      <c r="F33" s="43">
        <v>3912.09</v>
      </c>
      <c r="G33" s="43">
        <f t="shared" si="0"/>
        <v>172.60642052874942</v>
      </c>
      <c r="H33" s="75"/>
      <c r="I33" s="46"/>
      <c r="J33" s="46"/>
      <c r="K33" s="46"/>
      <c r="L33" s="46"/>
      <c r="M33" s="46"/>
      <c r="N33" s="46"/>
      <c r="O33" s="46"/>
    </row>
    <row r="34" spans="1:15" x14ac:dyDescent="0.2">
      <c r="A34" s="52" t="s">
        <v>118</v>
      </c>
      <c r="B34" s="47" t="s">
        <v>119</v>
      </c>
      <c r="C34" s="43">
        <v>3040.39</v>
      </c>
      <c r="D34" s="72"/>
      <c r="E34" s="72"/>
      <c r="F34" s="43">
        <v>7150.54</v>
      </c>
      <c r="G34" s="43">
        <f t="shared" si="0"/>
        <v>235.18495982423309</v>
      </c>
      <c r="H34" s="75"/>
      <c r="I34" s="46"/>
      <c r="J34" s="46"/>
      <c r="K34" s="46"/>
      <c r="L34" s="46"/>
      <c r="M34" s="46"/>
      <c r="N34" s="46"/>
      <c r="O34" s="46"/>
    </row>
    <row r="35" spans="1:15" x14ac:dyDescent="0.2">
      <c r="A35" s="52" t="s">
        <v>120</v>
      </c>
      <c r="B35" s="47" t="s">
        <v>121</v>
      </c>
      <c r="C35" s="43">
        <v>1033.9100000000001</v>
      </c>
      <c r="D35" s="72"/>
      <c r="E35" s="72"/>
      <c r="F35" s="43">
        <v>1355.31</v>
      </c>
      <c r="G35" s="43">
        <f t="shared" si="0"/>
        <v>131.08587788105345</v>
      </c>
      <c r="H35" s="75"/>
      <c r="I35" s="46"/>
      <c r="J35" s="46"/>
      <c r="K35" s="46"/>
      <c r="L35" s="46"/>
      <c r="M35" s="46"/>
      <c r="N35" s="46"/>
      <c r="O35" s="46"/>
    </row>
    <row r="36" spans="1:15" x14ac:dyDescent="0.2">
      <c r="A36" s="76" t="s">
        <v>122</v>
      </c>
      <c r="B36" s="77" t="s">
        <v>123</v>
      </c>
      <c r="C36" s="75">
        <f>SUM(C37:C45)</f>
        <v>226734.08000000002</v>
      </c>
      <c r="D36" s="73"/>
      <c r="E36" s="73"/>
      <c r="F36" s="75">
        <f>SUM(F37:F45)</f>
        <v>147203.79</v>
      </c>
      <c r="G36" s="75">
        <f t="shared" si="0"/>
        <v>64.923539504956636</v>
      </c>
      <c r="H36" s="75"/>
      <c r="I36" s="46"/>
      <c r="J36" s="46"/>
      <c r="K36" s="46"/>
      <c r="L36" s="46"/>
      <c r="M36" s="46"/>
      <c r="N36" s="46"/>
      <c r="O36" s="46"/>
    </row>
    <row r="37" spans="1:15" x14ac:dyDescent="0.2">
      <c r="A37" s="52" t="s">
        <v>124</v>
      </c>
      <c r="B37" s="47" t="s">
        <v>125</v>
      </c>
      <c r="C37" s="43">
        <v>10024.709999999999</v>
      </c>
      <c r="D37" s="72"/>
      <c r="E37" s="72"/>
      <c r="F37" s="43">
        <v>15461.7</v>
      </c>
      <c r="G37" s="43">
        <f t="shared" si="0"/>
        <v>154.23588313277892</v>
      </c>
      <c r="H37" s="75"/>
      <c r="I37" s="46"/>
      <c r="J37" s="46"/>
      <c r="K37" s="46"/>
      <c r="L37" s="46"/>
      <c r="M37" s="46"/>
      <c r="N37" s="46"/>
      <c r="O37" s="46"/>
    </row>
    <row r="38" spans="1:15" x14ac:dyDescent="0.2">
      <c r="A38" s="52" t="s">
        <v>126</v>
      </c>
      <c r="B38" s="47" t="s">
        <v>127</v>
      </c>
      <c r="C38" s="43">
        <v>34657.65</v>
      </c>
      <c r="D38" s="72"/>
      <c r="E38" s="72"/>
      <c r="F38" s="43">
        <v>15961.44</v>
      </c>
      <c r="G38" s="43">
        <f t="shared" si="0"/>
        <v>46.054594007383656</v>
      </c>
      <c r="H38" s="75"/>
      <c r="I38" s="46"/>
      <c r="J38" s="46"/>
      <c r="K38" s="46"/>
      <c r="L38" s="46"/>
      <c r="M38" s="46"/>
      <c r="N38" s="46"/>
      <c r="O38" s="46"/>
    </row>
    <row r="39" spans="1:15" x14ac:dyDescent="0.2">
      <c r="A39" s="52" t="s">
        <v>128</v>
      </c>
      <c r="B39" s="47" t="s">
        <v>129</v>
      </c>
      <c r="C39" s="43">
        <v>26251.27</v>
      </c>
      <c r="D39" s="72"/>
      <c r="E39" s="72"/>
      <c r="F39" s="43">
        <v>35492.22</v>
      </c>
      <c r="G39" s="43">
        <f t="shared" si="0"/>
        <v>135.20191594539997</v>
      </c>
      <c r="H39" s="75"/>
      <c r="I39" s="46"/>
      <c r="J39" s="46"/>
      <c r="K39" s="46"/>
      <c r="L39" s="46"/>
      <c r="M39" s="46"/>
      <c r="N39" s="46"/>
      <c r="O39" s="46"/>
    </row>
    <row r="40" spans="1:15" x14ac:dyDescent="0.2">
      <c r="A40" s="52" t="s">
        <v>130</v>
      </c>
      <c r="B40" s="47" t="s">
        <v>131</v>
      </c>
      <c r="C40" s="43">
        <v>9041.33</v>
      </c>
      <c r="D40" s="72"/>
      <c r="E40" s="72"/>
      <c r="F40" s="43">
        <v>3806.66</v>
      </c>
      <c r="G40" s="43">
        <f t="shared" si="0"/>
        <v>42.10287645733537</v>
      </c>
      <c r="H40" s="75"/>
      <c r="I40" s="46"/>
      <c r="J40" s="46"/>
      <c r="K40" s="46"/>
      <c r="L40" s="46"/>
      <c r="M40" s="46"/>
      <c r="N40" s="46"/>
      <c r="O40" s="46"/>
    </row>
    <row r="41" spans="1:15" x14ac:dyDescent="0.2">
      <c r="A41" s="52" t="s">
        <v>132</v>
      </c>
      <c r="B41" s="47" t="s">
        <v>133</v>
      </c>
      <c r="C41" s="43">
        <v>10671.8</v>
      </c>
      <c r="D41" s="72"/>
      <c r="E41" s="72"/>
      <c r="F41" s="43">
        <v>8517.4</v>
      </c>
      <c r="G41" s="43">
        <f t="shared" si="0"/>
        <v>79.812215371352536</v>
      </c>
      <c r="H41" s="75"/>
      <c r="I41" s="46"/>
      <c r="J41" s="46"/>
      <c r="K41" s="46"/>
      <c r="L41" s="46"/>
      <c r="M41" s="46"/>
      <c r="N41" s="46"/>
      <c r="O41" s="46"/>
    </row>
    <row r="42" spans="1:15" x14ac:dyDescent="0.2">
      <c r="A42" s="52" t="s">
        <v>134</v>
      </c>
      <c r="B42" s="47" t="s">
        <v>135</v>
      </c>
      <c r="C42" s="43">
        <v>45124.01</v>
      </c>
      <c r="D42" s="72"/>
      <c r="E42" s="72"/>
      <c r="F42" s="43">
        <v>6329.49</v>
      </c>
      <c r="G42" s="43">
        <f t="shared" si="0"/>
        <v>14.02687837361972</v>
      </c>
      <c r="H42" s="75"/>
      <c r="I42" s="46"/>
      <c r="J42" s="46"/>
      <c r="K42" s="46"/>
      <c r="L42" s="46"/>
      <c r="M42" s="46"/>
      <c r="N42" s="46"/>
      <c r="O42" s="46"/>
    </row>
    <row r="43" spans="1:15" x14ac:dyDescent="0.2">
      <c r="A43" s="52" t="s">
        <v>136</v>
      </c>
      <c r="B43" s="47" t="s">
        <v>137</v>
      </c>
      <c r="C43" s="43">
        <v>77331.399999999994</v>
      </c>
      <c r="D43" s="72"/>
      <c r="E43" s="72"/>
      <c r="F43" s="43">
        <v>51961.63</v>
      </c>
      <c r="G43" s="43">
        <f t="shared" si="0"/>
        <v>67.193442767103662</v>
      </c>
      <c r="H43" s="75"/>
      <c r="I43" s="46"/>
      <c r="J43" s="46"/>
      <c r="K43" s="46"/>
      <c r="L43" s="46"/>
      <c r="M43" s="46"/>
      <c r="N43" s="46"/>
      <c r="O43" s="46"/>
    </row>
    <row r="44" spans="1:15" x14ac:dyDescent="0.2">
      <c r="A44" s="52" t="s">
        <v>138</v>
      </c>
      <c r="B44" s="47" t="s">
        <v>139</v>
      </c>
      <c r="C44" s="43">
        <v>4958.72</v>
      </c>
      <c r="D44" s="72"/>
      <c r="E44" s="72"/>
      <c r="F44" s="43">
        <v>4349.18</v>
      </c>
      <c r="G44" s="43">
        <f t="shared" si="0"/>
        <v>87.70771489416623</v>
      </c>
      <c r="H44" s="75"/>
      <c r="I44" s="46"/>
      <c r="J44" s="46"/>
      <c r="K44" s="46"/>
      <c r="L44" s="46"/>
      <c r="M44" s="46"/>
      <c r="N44" s="46"/>
      <c r="O44" s="46"/>
    </row>
    <row r="45" spans="1:15" x14ac:dyDescent="0.2">
      <c r="A45" s="52" t="s">
        <v>140</v>
      </c>
      <c r="B45" s="47" t="s">
        <v>141</v>
      </c>
      <c r="C45" s="43">
        <v>8673.19</v>
      </c>
      <c r="D45" s="72"/>
      <c r="E45" s="72"/>
      <c r="F45" s="43">
        <v>5324.07</v>
      </c>
      <c r="G45" s="43">
        <f t="shared" si="0"/>
        <v>61.38537262529703</v>
      </c>
      <c r="H45" s="75"/>
      <c r="I45" s="46"/>
      <c r="J45" s="46"/>
      <c r="K45" s="46"/>
      <c r="L45" s="46"/>
      <c r="M45" s="46"/>
      <c r="N45" s="46"/>
      <c r="O45" s="46"/>
    </row>
    <row r="46" spans="1:15" x14ac:dyDescent="0.2">
      <c r="A46" s="76" t="s">
        <v>142</v>
      </c>
      <c r="B46" s="77" t="s">
        <v>143</v>
      </c>
      <c r="C46" s="75">
        <f>+C47</f>
        <v>0</v>
      </c>
      <c r="D46" s="73"/>
      <c r="E46" s="73"/>
      <c r="F46" s="75">
        <f>+F47</f>
        <v>0</v>
      </c>
      <c r="G46" s="75" t="e">
        <f t="shared" si="0"/>
        <v>#DIV/0!</v>
      </c>
      <c r="H46" s="75"/>
      <c r="I46" s="46"/>
      <c r="J46" s="46"/>
      <c r="K46" s="46"/>
      <c r="L46" s="46"/>
      <c r="M46" s="46"/>
      <c r="N46" s="46"/>
      <c r="O46" s="46"/>
    </row>
    <row r="47" spans="1:15" x14ac:dyDescent="0.2">
      <c r="A47" s="52" t="s">
        <v>144</v>
      </c>
      <c r="B47" s="47" t="s">
        <v>143</v>
      </c>
      <c r="C47" s="43"/>
      <c r="D47" s="72"/>
      <c r="E47" s="72"/>
      <c r="F47" s="43"/>
      <c r="G47" s="43" t="e">
        <f t="shared" si="0"/>
        <v>#DIV/0!</v>
      </c>
      <c r="H47" s="75"/>
      <c r="I47" s="46"/>
      <c r="J47" s="46"/>
      <c r="K47" s="46"/>
      <c r="L47" s="46"/>
      <c r="M47" s="46"/>
      <c r="N47" s="46"/>
      <c r="O47" s="46"/>
    </row>
    <row r="48" spans="1:15" x14ac:dyDescent="0.2">
      <c r="A48" s="76" t="s">
        <v>145</v>
      </c>
      <c r="B48" s="77" t="s">
        <v>146</v>
      </c>
      <c r="C48" s="75">
        <f>SUM(C49:C55)</f>
        <v>34694.69</v>
      </c>
      <c r="D48" s="73"/>
      <c r="E48" s="73"/>
      <c r="F48" s="75">
        <f>SUM(F49:F55)</f>
        <v>20520.929999999997</v>
      </c>
      <c r="G48" s="75">
        <f t="shared" si="0"/>
        <v>59.147177853440958</v>
      </c>
      <c r="H48" s="75"/>
      <c r="I48" s="46"/>
      <c r="J48" s="46"/>
      <c r="K48" s="46"/>
      <c r="L48" s="46"/>
      <c r="M48" s="46"/>
      <c r="N48" s="46"/>
      <c r="O48" s="46"/>
    </row>
    <row r="49" spans="1:15" ht="25.5" x14ac:dyDescent="0.2">
      <c r="A49" s="52" t="s">
        <v>147</v>
      </c>
      <c r="B49" s="47" t="s">
        <v>148</v>
      </c>
      <c r="C49" s="43"/>
      <c r="D49" s="72"/>
      <c r="E49" s="72"/>
      <c r="F49" s="43"/>
      <c r="G49" s="43" t="e">
        <f t="shared" si="0"/>
        <v>#DIV/0!</v>
      </c>
      <c r="H49" s="75"/>
      <c r="I49" s="46"/>
      <c r="J49" s="46"/>
      <c r="K49" s="46"/>
      <c r="L49" s="46"/>
      <c r="M49" s="46"/>
      <c r="N49" s="46"/>
      <c r="O49" s="46"/>
    </row>
    <row r="50" spans="1:15" x14ac:dyDescent="0.2">
      <c r="A50" s="52" t="s">
        <v>149</v>
      </c>
      <c r="B50" s="47" t="s">
        <v>150</v>
      </c>
      <c r="C50" s="43">
        <v>2085.38</v>
      </c>
      <c r="D50" s="72"/>
      <c r="E50" s="72"/>
      <c r="F50" s="43">
        <v>2915.76</v>
      </c>
      <c r="G50" s="43">
        <f t="shared" si="0"/>
        <v>139.81912169484698</v>
      </c>
      <c r="H50" s="75"/>
      <c r="I50" s="46"/>
      <c r="J50" s="46"/>
      <c r="K50" s="46"/>
      <c r="L50" s="46"/>
      <c r="M50" s="46"/>
      <c r="N50" s="46"/>
      <c r="O50" s="46"/>
    </row>
    <row r="51" spans="1:15" x14ac:dyDescent="0.2">
      <c r="A51" s="52" t="s">
        <v>151</v>
      </c>
      <c r="B51" s="47" t="s">
        <v>152</v>
      </c>
      <c r="C51" s="43">
        <v>20679.25</v>
      </c>
      <c r="D51" s="72"/>
      <c r="E51" s="72"/>
      <c r="F51" s="43">
        <v>16286.09</v>
      </c>
      <c r="G51" s="43">
        <f t="shared" si="0"/>
        <v>78.755709225431289</v>
      </c>
      <c r="H51" s="75"/>
      <c r="I51" s="46"/>
      <c r="J51" s="46"/>
      <c r="K51" s="46"/>
      <c r="L51" s="46"/>
      <c r="M51" s="46"/>
      <c r="N51" s="46"/>
      <c r="O51" s="46"/>
    </row>
    <row r="52" spans="1:15" x14ac:dyDescent="0.2">
      <c r="A52" s="52" t="s">
        <v>153</v>
      </c>
      <c r="B52" s="47" t="s">
        <v>154</v>
      </c>
      <c r="C52" s="43">
        <v>1849.33</v>
      </c>
      <c r="D52" s="72"/>
      <c r="E52" s="72"/>
      <c r="F52" s="43">
        <v>614.16</v>
      </c>
      <c r="G52" s="43">
        <f t="shared" si="0"/>
        <v>33.209865194421759</v>
      </c>
      <c r="H52" s="75"/>
      <c r="I52" s="46"/>
      <c r="J52" s="46"/>
      <c r="K52" s="46"/>
      <c r="L52" s="46"/>
      <c r="M52" s="46"/>
      <c r="N52" s="46"/>
      <c r="O52" s="46"/>
    </row>
    <row r="53" spans="1:15" x14ac:dyDescent="0.2">
      <c r="A53" s="52" t="s">
        <v>155</v>
      </c>
      <c r="B53" s="47" t="s">
        <v>156</v>
      </c>
      <c r="C53" s="43">
        <v>4056.89</v>
      </c>
      <c r="D53" s="72"/>
      <c r="E53" s="72"/>
      <c r="F53" s="43">
        <v>329.39</v>
      </c>
      <c r="G53" s="43">
        <f t="shared" si="0"/>
        <v>8.1192736307861448</v>
      </c>
      <c r="H53" s="75"/>
      <c r="I53" s="46"/>
      <c r="J53" s="46"/>
      <c r="K53" s="46"/>
      <c r="L53" s="46"/>
      <c r="M53" s="46"/>
      <c r="N53" s="46"/>
      <c r="O53" s="46"/>
    </row>
    <row r="54" spans="1:15" x14ac:dyDescent="0.2">
      <c r="A54" s="52" t="s">
        <v>157</v>
      </c>
      <c r="B54" s="47" t="s">
        <v>158</v>
      </c>
      <c r="C54" s="43">
        <v>1465.45</v>
      </c>
      <c r="D54" s="72"/>
      <c r="E54" s="72"/>
      <c r="F54" s="43"/>
      <c r="G54" s="43">
        <f t="shared" si="0"/>
        <v>0</v>
      </c>
      <c r="H54" s="75"/>
      <c r="I54" s="46"/>
      <c r="J54" s="46"/>
      <c r="K54" s="46"/>
      <c r="L54" s="46"/>
      <c r="M54" s="46"/>
      <c r="N54" s="46"/>
      <c r="O54" s="46"/>
    </row>
    <row r="55" spans="1:15" x14ac:dyDescent="0.2">
      <c r="A55" s="52" t="s">
        <v>159</v>
      </c>
      <c r="B55" s="47" t="s">
        <v>146</v>
      </c>
      <c r="C55" s="43">
        <v>4558.3900000000003</v>
      </c>
      <c r="D55" s="72"/>
      <c r="E55" s="72"/>
      <c r="F55" s="43">
        <v>375.53</v>
      </c>
      <c r="G55" s="43">
        <f t="shared" si="0"/>
        <v>8.2382156858013449</v>
      </c>
      <c r="H55" s="75"/>
      <c r="I55" s="46"/>
      <c r="J55" s="46"/>
      <c r="K55" s="46"/>
      <c r="L55" s="46"/>
      <c r="M55" s="46"/>
      <c r="N55" s="46"/>
      <c r="O55" s="46"/>
    </row>
    <row r="56" spans="1:15" x14ac:dyDescent="0.2">
      <c r="A56" s="78" t="s">
        <v>160</v>
      </c>
      <c r="B56" s="79" t="s">
        <v>161</v>
      </c>
      <c r="C56" s="75">
        <f>+C57+C60</f>
        <v>2947.92</v>
      </c>
      <c r="D56" s="44">
        <v>703</v>
      </c>
      <c r="E56" s="44"/>
      <c r="F56" s="75">
        <f>+F57+F60</f>
        <v>1524.75</v>
      </c>
      <c r="G56" s="75">
        <f t="shared" si="0"/>
        <v>51.722909712610921</v>
      </c>
      <c r="H56" s="75">
        <f>+F56/D56*100</f>
        <v>216.89189189189187</v>
      </c>
      <c r="I56" s="46"/>
      <c r="J56" s="46"/>
      <c r="K56" s="46"/>
      <c r="L56" s="46"/>
      <c r="M56" s="46"/>
      <c r="N56" s="46"/>
      <c r="O56" s="46"/>
    </row>
    <row r="57" spans="1:15" x14ac:dyDescent="0.2">
      <c r="A57" s="76" t="s">
        <v>383</v>
      </c>
      <c r="B57" s="77" t="s">
        <v>384</v>
      </c>
      <c r="C57" s="75">
        <f>+C58+C59</f>
        <v>0</v>
      </c>
      <c r="D57" s="73"/>
      <c r="E57" s="73"/>
      <c r="F57" s="75">
        <f>+F58+F59</f>
        <v>0</v>
      </c>
      <c r="G57" s="75" t="e">
        <f t="shared" si="0"/>
        <v>#DIV/0!</v>
      </c>
      <c r="H57" s="75"/>
      <c r="I57" s="46"/>
      <c r="J57" s="46"/>
      <c r="K57" s="46"/>
      <c r="L57" s="46"/>
      <c r="M57" s="46"/>
      <c r="N57" s="46"/>
      <c r="O57" s="46"/>
    </row>
    <row r="58" spans="1:15" ht="25.5" x14ac:dyDescent="0.2">
      <c r="A58" s="52" t="s">
        <v>385</v>
      </c>
      <c r="B58" s="47" t="s">
        <v>386</v>
      </c>
      <c r="C58" s="43"/>
      <c r="D58" s="72"/>
      <c r="E58" s="72"/>
      <c r="F58" s="43"/>
      <c r="G58" s="43" t="e">
        <f t="shared" si="0"/>
        <v>#DIV/0!</v>
      </c>
      <c r="H58" s="75"/>
      <c r="I58" s="46"/>
      <c r="J58" s="46"/>
      <c r="K58" s="46"/>
      <c r="L58" s="46"/>
      <c r="M58" s="46"/>
      <c r="N58" s="46"/>
      <c r="O58" s="46"/>
    </row>
    <row r="59" spans="1:15" ht="25.5" x14ac:dyDescent="0.2">
      <c r="A59" s="52" t="s">
        <v>387</v>
      </c>
      <c r="B59" s="47" t="s">
        <v>388</v>
      </c>
      <c r="C59" s="43"/>
      <c r="D59" s="72"/>
      <c r="E59" s="72"/>
      <c r="F59" s="43"/>
      <c r="G59" s="43" t="e">
        <f t="shared" si="0"/>
        <v>#DIV/0!</v>
      </c>
      <c r="H59" s="75"/>
      <c r="I59" s="46"/>
      <c r="J59" s="46"/>
      <c r="K59" s="46"/>
      <c r="L59" s="46"/>
      <c r="M59" s="46"/>
      <c r="N59" s="46"/>
      <c r="O59" s="46"/>
    </row>
    <row r="60" spans="1:15" x14ac:dyDescent="0.2">
      <c r="A60" s="76" t="s">
        <v>162</v>
      </c>
      <c r="B60" s="77" t="s">
        <v>163</v>
      </c>
      <c r="C60" s="75">
        <f>SUM(C61:C64)</f>
        <v>2947.92</v>
      </c>
      <c r="D60" s="73"/>
      <c r="E60" s="73"/>
      <c r="F60" s="75">
        <f>SUM(F61:F64)</f>
        <v>1524.75</v>
      </c>
      <c r="G60" s="75">
        <f t="shared" si="0"/>
        <v>51.722909712610921</v>
      </c>
      <c r="H60" s="75"/>
      <c r="I60" s="46"/>
      <c r="J60" s="46"/>
      <c r="K60" s="46"/>
      <c r="L60" s="46"/>
      <c r="M60" s="46"/>
      <c r="N60" s="46"/>
      <c r="O60" s="46"/>
    </row>
    <row r="61" spans="1:15" x14ac:dyDescent="0.2">
      <c r="A61" s="52" t="s">
        <v>164</v>
      </c>
      <c r="B61" s="47" t="s">
        <v>165</v>
      </c>
      <c r="C61" s="43">
        <v>1609.66</v>
      </c>
      <c r="D61" s="72"/>
      <c r="E61" s="72"/>
      <c r="F61" s="43">
        <v>1524.75</v>
      </c>
      <c r="G61" s="43">
        <f t="shared" si="0"/>
        <v>94.724972975659455</v>
      </c>
      <c r="H61" s="75"/>
      <c r="I61" s="46"/>
      <c r="J61" s="46"/>
      <c r="K61" s="46"/>
      <c r="L61" s="46"/>
      <c r="M61" s="46"/>
      <c r="N61" s="46"/>
      <c r="O61" s="46"/>
    </row>
    <row r="62" spans="1:15" ht="25.5" x14ac:dyDescent="0.2">
      <c r="A62" s="52" t="s">
        <v>389</v>
      </c>
      <c r="B62" s="47" t="s">
        <v>390</v>
      </c>
      <c r="C62" s="43">
        <v>1329.92</v>
      </c>
      <c r="D62" s="72"/>
      <c r="E62" s="72"/>
      <c r="F62" s="43"/>
      <c r="G62" s="43">
        <f t="shared" si="0"/>
        <v>0</v>
      </c>
      <c r="H62" s="75"/>
      <c r="I62" s="46"/>
      <c r="J62" s="46"/>
      <c r="K62" s="46"/>
      <c r="L62" s="46"/>
      <c r="M62" s="46"/>
      <c r="N62" s="46"/>
      <c r="O62" s="46"/>
    </row>
    <row r="63" spans="1:15" x14ac:dyDescent="0.2">
      <c r="A63" s="52" t="s">
        <v>391</v>
      </c>
      <c r="B63" s="47" t="s">
        <v>392</v>
      </c>
      <c r="C63" s="43">
        <v>8.34</v>
      </c>
      <c r="D63" s="72"/>
      <c r="E63" s="72"/>
      <c r="F63" s="43"/>
      <c r="G63" s="43">
        <f t="shared" si="0"/>
        <v>0</v>
      </c>
      <c r="H63" s="75"/>
      <c r="I63" s="46"/>
      <c r="J63" s="46"/>
      <c r="K63" s="46"/>
      <c r="L63" s="46"/>
      <c r="M63" s="46"/>
      <c r="N63" s="46"/>
      <c r="O63" s="46"/>
    </row>
    <row r="64" spans="1:15" x14ac:dyDescent="0.2">
      <c r="A64" s="52" t="s">
        <v>393</v>
      </c>
      <c r="B64" s="47" t="s">
        <v>394</v>
      </c>
      <c r="C64" s="43"/>
      <c r="D64" s="72"/>
      <c r="E64" s="72"/>
      <c r="F64" s="43"/>
      <c r="G64" s="43" t="e">
        <f t="shared" si="0"/>
        <v>#DIV/0!</v>
      </c>
      <c r="H64" s="75"/>
      <c r="I64" s="46"/>
      <c r="J64" s="46"/>
      <c r="K64" s="46"/>
      <c r="L64" s="46"/>
      <c r="M64" s="46"/>
      <c r="N64" s="46"/>
      <c r="O64" s="46"/>
    </row>
    <row r="65" spans="1:15" x14ac:dyDescent="0.2">
      <c r="A65" s="78" t="s">
        <v>166</v>
      </c>
      <c r="B65" s="79" t="s">
        <v>167</v>
      </c>
      <c r="C65" s="75">
        <f>+C66+C68+C71</f>
        <v>28771</v>
      </c>
      <c r="D65" s="44">
        <v>35000</v>
      </c>
      <c r="E65" s="44"/>
      <c r="F65" s="75">
        <f>+F66+F68+F71</f>
        <v>28242</v>
      </c>
      <c r="G65" s="75">
        <f t="shared" si="0"/>
        <v>98.161343019012207</v>
      </c>
      <c r="H65" s="75">
        <f>+F65/D65*100</f>
        <v>80.691428571428574</v>
      </c>
      <c r="I65" s="46"/>
      <c r="J65" s="46"/>
      <c r="K65" s="46"/>
      <c r="L65" s="46"/>
      <c r="M65" s="46"/>
      <c r="N65" s="46"/>
      <c r="O65" s="46"/>
    </row>
    <row r="66" spans="1:15" x14ac:dyDescent="0.2">
      <c r="A66" s="76" t="s">
        <v>395</v>
      </c>
      <c r="B66" s="77" t="s">
        <v>396</v>
      </c>
      <c r="C66" s="75">
        <f>+C67</f>
        <v>28771</v>
      </c>
      <c r="D66" s="73"/>
      <c r="E66" s="73"/>
      <c r="F66" s="75">
        <f>+F67</f>
        <v>28242</v>
      </c>
      <c r="G66" s="75">
        <f t="shared" si="0"/>
        <v>98.161343019012207</v>
      </c>
      <c r="H66" s="75"/>
      <c r="I66" s="46"/>
      <c r="J66" s="46"/>
      <c r="K66" s="46"/>
      <c r="L66" s="46"/>
      <c r="M66" s="46"/>
      <c r="N66" s="46"/>
      <c r="O66" s="46"/>
    </row>
    <row r="67" spans="1:15" ht="25.5" x14ac:dyDescent="0.2">
      <c r="A67" s="52" t="s">
        <v>397</v>
      </c>
      <c r="B67" s="47" t="s">
        <v>398</v>
      </c>
      <c r="C67" s="43">
        <v>28771</v>
      </c>
      <c r="D67" s="72"/>
      <c r="E67" s="72"/>
      <c r="F67" s="43">
        <v>28242</v>
      </c>
      <c r="G67" s="48">
        <f t="shared" si="0"/>
        <v>98.161343019012207</v>
      </c>
      <c r="H67" s="75"/>
      <c r="I67" s="46"/>
      <c r="J67" s="46"/>
      <c r="K67" s="46"/>
      <c r="L67" s="46"/>
      <c r="M67" s="46"/>
      <c r="N67" s="46"/>
      <c r="O67" s="46"/>
    </row>
    <row r="68" spans="1:15" ht="25.5" x14ac:dyDescent="0.2">
      <c r="A68" s="76" t="s">
        <v>168</v>
      </c>
      <c r="B68" s="77" t="s">
        <v>169</v>
      </c>
      <c r="C68" s="75">
        <f>+C69+C70</f>
        <v>0</v>
      </c>
      <c r="D68" s="73"/>
      <c r="E68" s="73"/>
      <c r="F68" s="75">
        <f>+F69+F70</f>
        <v>0</v>
      </c>
      <c r="G68" s="75" t="e">
        <f t="shared" si="0"/>
        <v>#DIV/0!</v>
      </c>
      <c r="H68" s="75"/>
      <c r="I68" s="46"/>
      <c r="J68" s="46"/>
      <c r="K68" s="46"/>
      <c r="L68" s="46"/>
      <c r="M68" s="46"/>
      <c r="N68" s="46"/>
      <c r="O68" s="46"/>
    </row>
    <row r="69" spans="1:15" ht="25.5" x14ac:dyDescent="0.2">
      <c r="A69" s="52" t="s">
        <v>399</v>
      </c>
      <c r="B69" s="47" t="s">
        <v>400</v>
      </c>
      <c r="C69" s="43"/>
      <c r="D69" s="72"/>
      <c r="E69" s="72"/>
      <c r="F69" s="43"/>
      <c r="G69" s="48" t="e">
        <f t="shared" si="0"/>
        <v>#DIV/0!</v>
      </c>
      <c r="H69" s="75"/>
      <c r="I69" s="46"/>
      <c r="J69" s="46"/>
      <c r="K69" s="46"/>
      <c r="L69" s="46"/>
      <c r="M69" s="46"/>
      <c r="N69" s="46"/>
      <c r="O69" s="46"/>
    </row>
    <row r="70" spans="1:15" x14ac:dyDescent="0.2">
      <c r="A70" s="52" t="s">
        <v>170</v>
      </c>
      <c r="B70" s="47" t="s">
        <v>171</v>
      </c>
      <c r="C70" s="43"/>
      <c r="D70" s="72"/>
      <c r="E70" s="72"/>
      <c r="F70" s="43"/>
      <c r="G70" s="43" t="e">
        <f t="shared" si="0"/>
        <v>#DIV/0!</v>
      </c>
      <c r="H70" s="75"/>
      <c r="I70" s="46"/>
      <c r="J70" s="46"/>
      <c r="K70" s="46"/>
      <c r="L70" s="46"/>
      <c r="M70" s="46"/>
      <c r="N70" s="46"/>
      <c r="O70" s="46"/>
    </row>
    <row r="71" spans="1:15" ht="25.5" x14ac:dyDescent="0.2">
      <c r="A71" s="76" t="s">
        <v>172</v>
      </c>
      <c r="B71" s="77" t="s">
        <v>173</v>
      </c>
      <c r="C71" s="75">
        <f>+C72</f>
        <v>0</v>
      </c>
      <c r="D71" s="73"/>
      <c r="E71" s="73"/>
      <c r="F71" s="75">
        <f>+F72</f>
        <v>0</v>
      </c>
      <c r="G71" s="75" t="e">
        <f t="shared" si="0"/>
        <v>#DIV/0!</v>
      </c>
      <c r="H71" s="75"/>
      <c r="I71" s="46"/>
      <c r="J71" s="46"/>
      <c r="K71" s="46"/>
      <c r="L71" s="46"/>
      <c r="M71" s="46"/>
      <c r="N71" s="46"/>
      <c r="O71" s="46"/>
    </row>
    <row r="72" spans="1:15" ht="25.5" x14ac:dyDescent="0.2">
      <c r="A72" s="52" t="s">
        <v>174</v>
      </c>
      <c r="B72" s="47" t="s">
        <v>173</v>
      </c>
      <c r="C72" s="43"/>
      <c r="D72" s="72"/>
      <c r="E72" s="72"/>
      <c r="F72" s="43"/>
      <c r="G72" s="43" t="e">
        <f t="shared" si="0"/>
        <v>#DIV/0!</v>
      </c>
      <c r="H72" s="75"/>
      <c r="I72" s="46"/>
      <c r="J72" s="46"/>
      <c r="K72" s="46"/>
      <c r="L72" s="46"/>
      <c r="M72" s="46"/>
      <c r="N72" s="46"/>
      <c r="O72" s="46"/>
    </row>
    <row r="73" spans="1:15" x14ac:dyDescent="0.2">
      <c r="A73" s="78" t="s">
        <v>175</v>
      </c>
      <c r="B73" s="79" t="s">
        <v>176</v>
      </c>
      <c r="C73" s="75">
        <f>+C74+C76+C78+C80+C83+C85</f>
        <v>91582.49</v>
      </c>
      <c r="D73" s="44"/>
      <c r="E73" s="44"/>
      <c r="F73" s="75">
        <f>+F74+F76+F78+F80+F83+F85</f>
        <v>17760.21</v>
      </c>
      <c r="G73" s="75">
        <f t="shared" ref="G73:G136" si="1">+F73/C73*100</f>
        <v>19.392582577739475</v>
      </c>
      <c r="H73" s="75" t="e">
        <f>+F73/D73*100</f>
        <v>#DIV/0!</v>
      </c>
      <c r="I73" s="46"/>
      <c r="J73" s="46"/>
      <c r="K73" s="46"/>
      <c r="L73" s="46"/>
      <c r="M73" s="46"/>
      <c r="N73" s="46"/>
      <c r="O73" s="46"/>
    </row>
    <row r="74" spans="1:15" x14ac:dyDescent="0.2">
      <c r="A74" s="76" t="s">
        <v>177</v>
      </c>
      <c r="B74" s="77" t="s">
        <v>178</v>
      </c>
      <c r="C74" s="75">
        <f>+C75</f>
        <v>0</v>
      </c>
      <c r="D74" s="73"/>
      <c r="E74" s="73"/>
      <c r="F74" s="75">
        <f>+F75</f>
        <v>0</v>
      </c>
      <c r="G74" s="75" t="e">
        <f t="shared" si="1"/>
        <v>#DIV/0!</v>
      </c>
      <c r="H74" s="75"/>
      <c r="I74" s="46"/>
      <c r="J74" s="46"/>
      <c r="K74" s="46"/>
      <c r="L74" s="46"/>
      <c r="M74" s="46"/>
      <c r="N74" s="46"/>
      <c r="O74" s="46"/>
    </row>
    <row r="75" spans="1:15" x14ac:dyDescent="0.2">
      <c r="A75" s="52" t="s">
        <v>179</v>
      </c>
      <c r="B75" s="47" t="s">
        <v>180</v>
      </c>
      <c r="C75" s="48"/>
      <c r="D75" s="72"/>
      <c r="E75" s="72"/>
      <c r="F75" s="48"/>
      <c r="G75" s="43" t="e">
        <f t="shared" si="1"/>
        <v>#DIV/0!</v>
      </c>
      <c r="H75" s="75"/>
      <c r="I75" s="46"/>
      <c r="J75" s="46"/>
      <c r="K75" s="46"/>
      <c r="L75" s="46"/>
      <c r="M75" s="46"/>
      <c r="N75" s="46"/>
      <c r="O75" s="46"/>
    </row>
    <row r="76" spans="1:15" ht="25.5" x14ac:dyDescent="0.2">
      <c r="A76" s="76" t="s">
        <v>401</v>
      </c>
      <c r="B76" s="77" t="s">
        <v>402</v>
      </c>
      <c r="C76" s="75">
        <f>+C77</f>
        <v>0</v>
      </c>
      <c r="D76" s="73"/>
      <c r="E76" s="73"/>
      <c r="F76" s="75">
        <f>+F77</f>
        <v>0</v>
      </c>
      <c r="G76" s="75" t="e">
        <f t="shared" si="1"/>
        <v>#DIV/0!</v>
      </c>
      <c r="H76" s="75"/>
      <c r="I76" s="46"/>
      <c r="J76" s="46"/>
      <c r="K76" s="46"/>
      <c r="L76" s="46"/>
      <c r="M76" s="46"/>
      <c r="N76" s="46"/>
      <c r="O76" s="46"/>
    </row>
    <row r="77" spans="1:15" ht="25.5" x14ac:dyDescent="0.2">
      <c r="A77" s="52" t="s">
        <v>403</v>
      </c>
      <c r="B77" s="47" t="s">
        <v>404</v>
      </c>
      <c r="C77" s="48"/>
      <c r="D77" s="72"/>
      <c r="E77" s="72"/>
      <c r="F77" s="48"/>
      <c r="G77" s="43" t="e">
        <f t="shared" si="1"/>
        <v>#DIV/0!</v>
      </c>
      <c r="H77" s="75"/>
      <c r="I77" s="46"/>
      <c r="J77" s="46"/>
      <c r="K77" s="46"/>
      <c r="L77" s="46"/>
      <c r="M77" s="46"/>
      <c r="N77" s="46"/>
      <c r="O77" s="46"/>
    </row>
    <row r="78" spans="1:15" x14ac:dyDescent="0.2">
      <c r="A78" s="76" t="s">
        <v>181</v>
      </c>
      <c r="B78" s="77" t="s">
        <v>182</v>
      </c>
      <c r="C78" s="75">
        <f>+C79</f>
        <v>0</v>
      </c>
      <c r="D78" s="73"/>
      <c r="E78" s="73"/>
      <c r="F78" s="75">
        <f>+F79</f>
        <v>0</v>
      </c>
      <c r="G78" s="75" t="e">
        <f t="shared" si="1"/>
        <v>#DIV/0!</v>
      </c>
      <c r="H78" s="75"/>
      <c r="I78" s="46"/>
      <c r="J78" s="46"/>
      <c r="K78" s="46"/>
      <c r="L78" s="46"/>
      <c r="M78" s="46"/>
      <c r="N78" s="46"/>
      <c r="O78" s="46"/>
    </row>
    <row r="79" spans="1:15" x14ac:dyDescent="0.2">
      <c r="A79" s="52" t="s">
        <v>183</v>
      </c>
      <c r="B79" s="47" t="s">
        <v>184</v>
      </c>
      <c r="C79" s="48"/>
      <c r="D79" s="72"/>
      <c r="E79" s="72"/>
      <c r="F79" s="48"/>
      <c r="G79" s="43" t="e">
        <f t="shared" si="1"/>
        <v>#DIV/0!</v>
      </c>
      <c r="H79" s="75"/>
      <c r="I79" s="46"/>
      <c r="J79" s="46"/>
      <c r="K79" s="46"/>
      <c r="L79" s="46"/>
      <c r="M79" s="46"/>
      <c r="N79" s="46"/>
      <c r="O79" s="46"/>
    </row>
    <row r="80" spans="1:15" x14ac:dyDescent="0.2">
      <c r="A80" s="76" t="s">
        <v>185</v>
      </c>
      <c r="B80" s="77" t="s">
        <v>186</v>
      </c>
      <c r="C80" s="75">
        <f>+C81+C82</f>
        <v>0</v>
      </c>
      <c r="D80" s="73"/>
      <c r="E80" s="73"/>
      <c r="F80" s="75">
        <f>+F81+F82</f>
        <v>0</v>
      </c>
      <c r="G80" s="75" t="e">
        <f t="shared" si="1"/>
        <v>#DIV/0!</v>
      </c>
      <c r="H80" s="75"/>
      <c r="I80" s="46"/>
      <c r="J80" s="46"/>
      <c r="K80" s="46"/>
      <c r="L80" s="46"/>
      <c r="M80" s="46"/>
      <c r="N80" s="46"/>
      <c r="O80" s="46"/>
    </row>
    <row r="81" spans="1:15" x14ac:dyDescent="0.2">
      <c r="A81" s="52" t="s">
        <v>187</v>
      </c>
      <c r="B81" s="47" t="s">
        <v>188</v>
      </c>
      <c r="C81" s="43"/>
      <c r="D81" s="72"/>
      <c r="E81" s="72"/>
      <c r="F81" s="43"/>
      <c r="G81" s="43" t="e">
        <f t="shared" si="1"/>
        <v>#DIV/0!</v>
      </c>
      <c r="H81" s="75"/>
      <c r="I81" s="46"/>
      <c r="J81" s="46"/>
      <c r="K81" s="46"/>
      <c r="L81" s="46"/>
      <c r="M81" s="46"/>
      <c r="N81" s="46"/>
      <c r="O81" s="46"/>
    </row>
    <row r="82" spans="1:15" ht="25.5" x14ac:dyDescent="0.2">
      <c r="A82" s="52" t="s">
        <v>189</v>
      </c>
      <c r="B82" s="47" t="s">
        <v>190</v>
      </c>
      <c r="C82" s="48"/>
      <c r="D82" s="72"/>
      <c r="E82" s="72"/>
      <c r="F82" s="48"/>
      <c r="G82" s="43" t="e">
        <f t="shared" si="1"/>
        <v>#DIV/0!</v>
      </c>
      <c r="H82" s="75"/>
      <c r="I82" s="46"/>
      <c r="J82" s="46"/>
      <c r="K82" s="46"/>
      <c r="L82" s="46"/>
      <c r="M82" s="46"/>
      <c r="N82" s="46"/>
      <c r="O82" s="46"/>
    </row>
    <row r="83" spans="1:15" x14ac:dyDescent="0.2">
      <c r="A83" s="76" t="s">
        <v>191</v>
      </c>
      <c r="B83" s="77" t="s">
        <v>192</v>
      </c>
      <c r="C83" s="75">
        <f>+C84</f>
        <v>0</v>
      </c>
      <c r="D83" s="73"/>
      <c r="E83" s="73"/>
      <c r="F83" s="75">
        <f>+F84</f>
        <v>0</v>
      </c>
      <c r="G83" s="75" t="e">
        <f t="shared" si="1"/>
        <v>#DIV/0!</v>
      </c>
      <c r="H83" s="75"/>
      <c r="I83" s="46"/>
      <c r="J83" s="46"/>
      <c r="K83" s="46"/>
      <c r="L83" s="46"/>
      <c r="M83" s="46"/>
      <c r="N83" s="46"/>
      <c r="O83" s="46"/>
    </row>
    <row r="84" spans="1:15" x14ac:dyDescent="0.2">
      <c r="A84" s="52" t="s">
        <v>193</v>
      </c>
      <c r="B84" s="47" t="s">
        <v>194</v>
      </c>
      <c r="C84" s="43"/>
      <c r="D84" s="72"/>
      <c r="E84" s="72"/>
      <c r="F84" s="43"/>
      <c r="G84" s="43" t="e">
        <f t="shared" si="1"/>
        <v>#DIV/0!</v>
      </c>
      <c r="H84" s="75"/>
      <c r="I84" s="46"/>
      <c r="J84" s="46"/>
      <c r="K84" s="46"/>
      <c r="L84" s="46"/>
      <c r="M84" s="46"/>
      <c r="N84" s="46"/>
      <c r="O84" s="46"/>
    </row>
    <row r="85" spans="1:15" x14ac:dyDescent="0.2">
      <c r="A85" s="76" t="s">
        <v>195</v>
      </c>
      <c r="B85" s="77" t="s">
        <v>196</v>
      </c>
      <c r="C85" s="75">
        <f>SUM(C86:C89)</f>
        <v>91582.49</v>
      </c>
      <c r="D85" s="73"/>
      <c r="E85" s="73"/>
      <c r="F85" s="75">
        <f>SUM(F86:F89)</f>
        <v>17760.21</v>
      </c>
      <c r="G85" s="75">
        <f t="shared" si="1"/>
        <v>19.392582577739475</v>
      </c>
      <c r="H85" s="75"/>
      <c r="I85" s="46"/>
      <c r="J85" s="46"/>
      <c r="K85" s="46"/>
      <c r="L85" s="46"/>
      <c r="M85" s="46"/>
      <c r="N85" s="46"/>
      <c r="O85" s="46"/>
    </row>
    <row r="86" spans="1:15" ht="25.5" x14ac:dyDescent="0.2">
      <c r="A86" s="52" t="s">
        <v>197</v>
      </c>
      <c r="B86" s="47" t="s">
        <v>198</v>
      </c>
      <c r="C86" s="43"/>
      <c r="D86" s="72"/>
      <c r="E86" s="72"/>
      <c r="F86" s="43"/>
      <c r="G86" s="43" t="e">
        <f t="shared" si="1"/>
        <v>#DIV/0!</v>
      </c>
      <c r="H86" s="75"/>
      <c r="I86" s="46"/>
      <c r="J86" s="46"/>
      <c r="K86" s="46"/>
      <c r="L86" s="46"/>
      <c r="M86" s="46"/>
      <c r="N86" s="46"/>
      <c r="O86" s="46"/>
    </row>
    <row r="87" spans="1:15" ht="25.5" x14ac:dyDescent="0.2">
      <c r="A87" s="52" t="s">
        <v>199</v>
      </c>
      <c r="B87" s="47" t="s">
        <v>200</v>
      </c>
      <c r="C87" s="43"/>
      <c r="D87" s="72"/>
      <c r="E87" s="72"/>
      <c r="F87" s="43"/>
      <c r="G87" s="43" t="e">
        <f t="shared" si="1"/>
        <v>#DIV/0!</v>
      </c>
      <c r="H87" s="75"/>
      <c r="I87" s="46"/>
      <c r="J87" s="46"/>
      <c r="K87" s="46"/>
      <c r="L87" s="46"/>
      <c r="M87" s="46"/>
      <c r="N87" s="46"/>
      <c r="O87" s="46"/>
    </row>
    <row r="88" spans="1:15" ht="25.5" x14ac:dyDescent="0.2">
      <c r="A88" s="52" t="s">
        <v>405</v>
      </c>
      <c r="B88" s="47" t="s">
        <v>292</v>
      </c>
      <c r="C88" s="43">
        <v>91582.49</v>
      </c>
      <c r="D88" s="73"/>
      <c r="E88" s="73"/>
      <c r="F88" s="43">
        <v>17760.21</v>
      </c>
      <c r="G88" s="43">
        <f t="shared" si="1"/>
        <v>19.392582577739475</v>
      </c>
      <c r="H88" s="75"/>
      <c r="I88" s="46"/>
      <c r="J88" s="46"/>
      <c r="K88" s="46"/>
      <c r="L88" s="46"/>
      <c r="M88" s="46"/>
      <c r="N88" s="46"/>
      <c r="O88" s="46"/>
    </row>
    <row r="89" spans="1:15" ht="25.5" x14ac:dyDescent="0.2">
      <c r="A89" s="52" t="s">
        <v>201</v>
      </c>
      <c r="B89" s="47" t="s">
        <v>202</v>
      </c>
      <c r="C89" s="43"/>
      <c r="D89" s="73"/>
      <c r="E89" s="73"/>
      <c r="F89" s="43"/>
      <c r="G89" s="43" t="e">
        <f t="shared" si="1"/>
        <v>#DIV/0!</v>
      </c>
      <c r="H89" s="75"/>
      <c r="I89" s="46"/>
      <c r="J89" s="46"/>
      <c r="K89" s="46"/>
      <c r="L89" s="46"/>
      <c r="M89" s="46"/>
      <c r="N89" s="46"/>
      <c r="O89" s="46"/>
    </row>
    <row r="90" spans="1:15" ht="25.5" x14ac:dyDescent="0.2">
      <c r="A90" s="78" t="s">
        <v>203</v>
      </c>
      <c r="B90" s="79" t="s">
        <v>204</v>
      </c>
      <c r="C90" s="75">
        <f>+C91+C94</f>
        <v>0</v>
      </c>
      <c r="D90" s="44"/>
      <c r="E90" s="44"/>
      <c r="F90" s="75">
        <f>+F91+F94</f>
        <v>0</v>
      </c>
      <c r="G90" s="75" t="e">
        <f t="shared" si="1"/>
        <v>#DIV/0!</v>
      </c>
      <c r="H90" s="75" t="e">
        <f>+F90/D90*100</f>
        <v>#DIV/0!</v>
      </c>
      <c r="I90" s="46"/>
      <c r="J90" s="46"/>
      <c r="K90" s="46"/>
      <c r="L90" s="46"/>
      <c r="M90" s="46"/>
      <c r="N90" s="46"/>
      <c r="O90" s="46"/>
    </row>
    <row r="91" spans="1:15" x14ac:dyDescent="0.2">
      <c r="A91" s="76" t="s">
        <v>406</v>
      </c>
      <c r="B91" s="77" t="s">
        <v>407</v>
      </c>
      <c r="C91" s="75">
        <f>+C92+C93</f>
        <v>0</v>
      </c>
      <c r="D91" s="73"/>
      <c r="E91" s="73"/>
      <c r="F91" s="75">
        <f>+F92+F93</f>
        <v>0</v>
      </c>
      <c r="G91" s="75" t="e">
        <f t="shared" si="1"/>
        <v>#DIV/0!</v>
      </c>
      <c r="H91" s="75"/>
      <c r="I91" s="46"/>
      <c r="J91" s="46"/>
      <c r="K91" s="46"/>
      <c r="L91" s="46"/>
      <c r="M91" s="46"/>
      <c r="N91" s="46"/>
      <c r="O91" s="46"/>
    </row>
    <row r="92" spans="1:15" ht="25.5" x14ac:dyDescent="0.2">
      <c r="A92" s="52" t="s">
        <v>408</v>
      </c>
      <c r="B92" s="47" t="s">
        <v>409</v>
      </c>
      <c r="C92" s="43"/>
      <c r="D92" s="73"/>
      <c r="E92" s="73"/>
      <c r="F92" s="43"/>
      <c r="G92" s="43" t="e">
        <f t="shared" si="1"/>
        <v>#DIV/0!</v>
      </c>
      <c r="H92" s="75"/>
      <c r="I92" s="46"/>
      <c r="J92" s="46"/>
      <c r="K92" s="46"/>
      <c r="L92" s="46"/>
      <c r="M92" s="46"/>
      <c r="N92" s="46"/>
      <c r="O92" s="46"/>
    </row>
    <row r="93" spans="1:15" ht="25.5" x14ac:dyDescent="0.2">
      <c r="A93" s="52" t="s">
        <v>410</v>
      </c>
      <c r="B93" s="47" t="s">
        <v>411</v>
      </c>
      <c r="C93" s="43"/>
      <c r="D93" s="73"/>
      <c r="E93" s="73"/>
      <c r="F93" s="43"/>
      <c r="G93" s="43" t="e">
        <f t="shared" si="1"/>
        <v>#DIV/0!</v>
      </c>
      <c r="H93" s="75"/>
      <c r="I93" s="46"/>
      <c r="J93" s="46"/>
      <c r="K93" s="46"/>
      <c r="L93" s="46"/>
      <c r="M93" s="46"/>
      <c r="N93" s="46"/>
      <c r="O93" s="46"/>
    </row>
    <row r="94" spans="1:15" x14ac:dyDescent="0.2">
      <c r="A94" s="76" t="s">
        <v>205</v>
      </c>
      <c r="B94" s="77" t="s">
        <v>206</v>
      </c>
      <c r="C94" s="75">
        <f>SUM(C95:C97)</f>
        <v>0</v>
      </c>
      <c r="D94" s="73"/>
      <c r="E94" s="73"/>
      <c r="F94" s="75">
        <f>SUM(F95:F97)</f>
        <v>0</v>
      </c>
      <c r="G94" s="75" t="e">
        <f t="shared" si="1"/>
        <v>#DIV/0!</v>
      </c>
      <c r="H94" s="75"/>
      <c r="I94" s="46"/>
      <c r="J94" s="46"/>
      <c r="K94" s="46"/>
      <c r="L94" s="46"/>
      <c r="M94" s="46"/>
      <c r="N94" s="46"/>
      <c r="O94" s="46"/>
    </row>
    <row r="95" spans="1:15" x14ac:dyDescent="0.2">
      <c r="A95" s="52" t="s">
        <v>207</v>
      </c>
      <c r="B95" s="47" t="s">
        <v>208</v>
      </c>
      <c r="C95" s="43"/>
      <c r="D95" s="73"/>
      <c r="E95" s="73"/>
      <c r="F95" s="43"/>
      <c r="G95" s="43" t="e">
        <f t="shared" si="1"/>
        <v>#DIV/0!</v>
      </c>
      <c r="H95" s="75"/>
      <c r="I95" s="46"/>
      <c r="J95" s="46"/>
      <c r="K95" s="46"/>
      <c r="L95" s="46"/>
      <c r="M95" s="46"/>
      <c r="N95" s="46"/>
      <c r="O95" s="46"/>
    </row>
    <row r="96" spans="1:15" x14ac:dyDescent="0.2">
      <c r="A96" s="52" t="s">
        <v>412</v>
      </c>
      <c r="B96" s="47" t="s">
        <v>413</v>
      </c>
      <c r="C96" s="43"/>
      <c r="D96" s="73"/>
      <c r="E96" s="73"/>
      <c r="F96" s="43"/>
      <c r="G96" s="43" t="e">
        <f t="shared" si="1"/>
        <v>#DIV/0!</v>
      </c>
      <c r="H96" s="75"/>
      <c r="I96" s="46"/>
      <c r="J96" s="46"/>
      <c r="K96" s="46"/>
      <c r="L96" s="46"/>
      <c r="M96" s="46"/>
      <c r="N96" s="46"/>
      <c r="O96" s="46"/>
    </row>
    <row r="97" spans="1:15" x14ac:dyDescent="0.2">
      <c r="A97" s="52" t="s">
        <v>414</v>
      </c>
      <c r="B97" s="47" t="s">
        <v>415</v>
      </c>
      <c r="C97" s="43"/>
      <c r="D97" s="73"/>
      <c r="E97" s="73"/>
      <c r="F97" s="43"/>
      <c r="G97" s="43" t="e">
        <f t="shared" si="1"/>
        <v>#DIV/0!</v>
      </c>
      <c r="H97" s="75"/>
      <c r="I97" s="46"/>
      <c r="J97" s="46"/>
      <c r="K97" s="46"/>
      <c r="L97" s="46"/>
      <c r="M97" s="46"/>
      <c r="N97" s="46"/>
      <c r="O97" s="46"/>
    </row>
    <row r="98" spans="1:15" x14ac:dyDescent="0.2">
      <c r="A98" s="78" t="s">
        <v>209</v>
      </c>
      <c r="B98" s="79" t="s">
        <v>210</v>
      </c>
      <c r="C98" s="75">
        <f>+C99+C103+C107</f>
        <v>0</v>
      </c>
      <c r="D98" s="44"/>
      <c r="E98" s="44"/>
      <c r="F98" s="75">
        <f>+F99+F103+F107</f>
        <v>0</v>
      </c>
      <c r="G98" s="75" t="e">
        <f t="shared" si="1"/>
        <v>#DIV/0!</v>
      </c>
      <c r="H98" s="75" t="e">
        <f>+F98/D98*100</f>
        <v>#DIV/0!</v>
      </c>
      <c r="I98" s="46"/>
      <c r="J98" s="46"/>
      <c r="K98" s="46"/>
      <c r="L98" s="46"/>
      <c r="M98" s="46"/>
      <c r="N98" s="46"/>
      <c r="O98" s="46"/>
    </row>
    <row r="99" spans="1:15" x14ac:dyDescent="0.2">
      <c r="A99" s="76" t="s">
        <v>211</v>
      </c>
      <c r="B99" s="77" t="s">
        <v>212</v>
      </c>
      <c r="C99" s="75">
        <f>SUM(C100:C102)</f>
        <v>0</v>
      </c>
      <c r="D99" s="73"/>
      <c r="E99" s="73"/>
      <c r="F99" s="75">
        <f>SUM(F100:F102)</f>
        <v>0</v>
      </c>
      <c r="G99" s="75" t="e">
        <f t="shared" si="1"/>
        <v>#DIV/0!</v>
      </c>
      <c r="H99" s="75"/>
      <c r="I99" s="46"/>
      <c r="J99" s="46"/>
      <c r="K99" s="46"/>
      <c r="L99" s="46"/>
      <c r="M99" s="46"/>
      <c r="N99" s="46"/>
      <c r="O99" s="46"/>
    </row>
    <row r="100" spans="1:15" x14ac:dyDescent="0.2">
      <c r="A100" s="52" t="s">
        <v>213</v>
      </c>
      <c r="B100" s="47" t="s">
        <v>214</v>
      </c>
      <c r="C100" s="43"/>
      <c r="D100" s="73"/>
      <c r="E100" s="73"/>
      <c r="F100" s="43"/>
      <c r="G100" s="43" t="e">
        <f t="shared" si="1"/>
        <v>#DIV/0!</v>
      </c>
      <c r="H100" s="75"/>
      <c r="I100" s="46"/>
      <c r="J100" s="46"/>
      <c r="K100" s="46"/>
      <c r="L100" s="46"/>
      <c r="M100" s="46"/>
      <c r="N100" s="46"/>
      <c r="O100" s="46"/>
    </row>
    <row r="101" spans="1:15" x14ac:dyDescent="0.2">
      <c r="A101" s="52" t="s">
        <v>416</v>
      </c>
      <c r="B101" s="47" t="s">
        <v>417</v>
      </c>
      <c r="C101" s="43"/>
      <c r="D101" s="73"/>
      <c r="E101" s="73"/>
      <c r="F101" s="43"/>
      <c r="G101" s="43" t="e">
        <f t="shared" si="1"/>
        <v>#DIV/0!</v>
      </c>
      <c r="H101" s="75"/>
      <c r="I101" s="46"/>
      <c r="J101" s="46"/>
      <c r="K101" s="46"/>
      <c r="L101" s="46"/>
      <c r="M101" s="46"/>
      <c r="N101" s="46"/>
      <c r="O101" s="46"/>
    </row>
    <row r="102" spans="1:15" x14ac:dyDescent="0.2">
      <c r="A102" s="52" t="s">
        <v>215</v>
      </c>
      <c r="B102" s="47" t="s">
        <v>216</v>
      </c>
      <c r="C102" s="43"/>
      <c r="D102" s="73"/>
      <c r="E102" s="73"/>
      <c r="F102" s="43"/>
      <c r="G102" s="43" t="e">
        <f t="shared" si="1"/>
        <v>#DIV/0!</v>
      </c>
      <c r="H102" s="75"/>
      <c r="I102" s="46"/>
      <c r="J102" s="46"/>
      <c r="K102" s="46"/>
      <c r="L102" s="46"/>
      <c r="M102" s="46"/>
      <c r="N102" s="46"/>
      <c r="O102" s="46"/>
    </row>
    <row r="103" spans="1:15" x14ac:dyDescent="0.2">
      <c r="A103" s="76" t="s">
        <v>217</v>
      </c>
      <c r="B103" s="77" t="s">
        <v>218</v>
      </c>
      <c r="C103" s="75">
        <f>SUM(C104:C106)</f>
        <v>0</v>
      </c>
      <c r="D103" s="73"/>
      <c r="E103" s="73"/>
      <c r="F103" s="75">
        <f>SUM(F104:F106)</f>
        <v>0</v>
      </c>
      <c r="G103" s="75" t="e">
        <f t="shared" si="1"/>
        <v>#DIV/0!</v>
      </c>
      <c r="H103" s="75"/>
      <c r="I103" s="46"/>
      <c r="J103" s="46"/>
      <c r="K103" s="46"/>
      <c r="L103" s="46"/>
      <c r="M103" s="46"/>
      <c r="N103" s="46"/>
      <c r="O103" s="46"/>
    </row>
    <row r="104" spans="1:15" x14ac:dyDescent="0.2">
      <c r="A104" s="52" t="s">
        <v>219</v>
      </c>
      <c r="B104" s="47" t="s">
        <v>220</v>
      </c>
      <c r="C104" s="43"/>
      <c r="D104" s="73"/>
      <c r="E104" s="73"/>
      <c r="F104" s="43"/>
      <c r="G104" s="43" t="e">
        <f t="shared" si="1"/>
        <v>#DIV/0!</v>
      </c>
      <c r="H104" s="75"/>
      <c r="I104" s="46"/>
      <c r="J104" s="46"/>
      <c r="K104" s="46"/>
      <c r="L104" s="46"/>
      <c r="M104" s="46"/>
      <c r="N104" s="46"/>
      <c r="O104" s="46"/>
    </row>
    <row r="105" spans="1:15" x14ac:dyDescent="0.2">
      <c r="A105" s="52" t="s">
        <v>418</v>
      </c>
      <c r="B105" s="47" t="s">
        <v>419</v>
      </c>
      <c r="C105" s="43"/>
      <c r="D105" s="73"/>
      <c r="E105" s="73"/>
      <c r="F105" s="43"/>
      <c r="G105" s="43" t="e">
        <f t="shared" si="1"/>
        <v>#DIV/0!</v>
      </c>
      <c r="H105" s="75"/>
      <c r="I105" s="46"/>
      <c r="J105" s="46"/>
      <c r="K105" s="46"/>
      <c r="L105" s="46"/>
      <c r="M105" s="46"/>
      <c r="N105" s="46"/>
      <c r="O105" s="46"/>
    </row>
    <row r="106" spans="1:15" x14ac:dyDescent="0.2">
      <c r="A106" s="52" t="s">
        <v>221</v>
      </c>
      <c r="B106" s="47" t="s">
        <v>222</v>
      </c>
      <c r="C106" s="43"/>
      <c r="D106" s="73"/>
      <c r="E106" s="73"/>
      <c r="F106" s="43"/>
      <c r="G106" s="43" t="e">
        <f t="shared" si="1"/>
        <v>#DIV/0!</v>
      </c>
      <c r="H106" s="75"/>
      <c r="I106" s="46"/>
      <c r="J106" s="46"/>
      <c r="K106" s="46"/>
      <c r="L106" s="46"/>
      <c r="M106" s="46"/>
      <c r="N106" s="46"/>
      <c r="O106" s="46"/>
    </row>
    <row r="107" spans="1:15" x14ac:dyDescent="0.2">
      <c r="A107" s="76" t="s">
        <v>223</v>
      </c>
      <c r="B107" s="77" t="s">
        <v>224</v>
      </c>
      <c r="C107" s="75">
        <f>SUM(C108:C112)</f>
        <v>0</v>
      </c>
      <c r="D107" s="73"/>
      <c r="E107" s="73"/>
      <c r="F107" s="75">
        <f>SUM(F108:F112)</f>
        <v>0</v>
      </c>
      <c r="G107" s="75" t="e">
        <f t="shared" si="1"/>
        <v>#DIV/0!</v>
      </c>
      <c r="H107" s="75"/>
      <c r="I107" s="46"/>
      <c r="J107" s="46"/>
      <c r="K107" s="46"/>
      <c r="L107" s="46"/>
      <c r="M107" s="46"/>
      <c r="N107" s="46"/>
      <c r="O107" s="46"/>
    </row>
    <row r="108" spans="1:15" x14ac:dyDescent="0.2">
      <c r="A108" s="52" t="s">
        <v>420</v>
      </c>
      <c r="B108" s="47" t="s">
        <v>421</v>
      </c>
      <c r="C108" s="43"/>
      <c r="D108" s="73"/>
      <c r="E108" s="73"/>
      <c r="F108" s="43"/>
      <c r="G108" s="43" t="e">
        <f t="shared" si="1"/>
        <v>#DIV/0!</v>
      </c>
      <c r="H108" s="75"/>
      <c r="I108" s="46"/>
      <c r="J108" s="46"/>
      <c r="K108" s="46"/>
      <c r="L108" s="46"/>
      <c r="M108" s="46"/>
      <c r="N108" s="46"/>
      <c r="O108" s="46"/>
    </row>
    <row r="109" spans="1:15" x14ac:dyDescent="0.2">
      <c r="A109" s="52" t="s">
        <v>422</v>
      </c>
      <c r="B109" s="47" t="s">
        <v>423</v>
      </c>
      <c r="C109" s="43"/>
      <c r="D109" s="73"/>
      <c r="E109" s="73"/>
      <c r="F109" s="43"/>
      <c r="G109" s="43" t="e">
        <f t="shared" si="1"/>
        <v>#DIV/0!</v>
      </c>
      <c r="H109" s="75"/>
      <c r="I109" s="46"/>
      <c r="J109" s="46"/>
      <c r="K109" s="46"/>
      <c r="L109" s="46"/>
      <c r="M109" s="46"/>
      <c r="N109" s="46"/>
      <c r="O109" s="46"/>
    </row>
    <row r="110" spans="1:15" x14ac:dyDescent="0.2">
      <c r="A110" s="52" t="s">
        <v>424</v>
      </c>
      <c r="B110" s="47" t="s">
        <v>425</v>
      </c>
      <c r="C110" s="43"/>
      <c r="D110" s="73"/>
      <c r="E110" s="73"/>
      <c r="F110" s="43"/>
      <c r="G110" s="43" t="e">
        <f t="shared" si="1"/>
        <v>#DIV/0!</v>
      </c>
      <c r="H110" s="75"/>
      <c r="I110" s="46"/>
      <c r="J110" s="46"/>
      <c r="K110" s="46"/>
      <c r="L110" s="46"/>
      <c r="M110" s="46"/>
      <c r="N110" s="46"/>
      <c r="O110" s="46"/>
    </row>
    <row r="111" spans="1:15" x14ac:dyDescent="0.2">
      <c r="A111" s="52" t="s">
        <v>225</v>
      </c>
      <c r="B111" s="47" t="s">
        <v>226</v>
      </c>
      <c r="C111" s="43"/>
      <c r="D111" s="73"/>
      <c r="E111" s="73"/>
      <c r="F111" s="43"/>
      <c r="G111" s="43" t="e">
        <f t="shared" si="1"/>
        <v>#DIV/0!</v>
      </c>
      <c r="H111" s="75"/>
      <c r="I111" s="46"/>
      <c r="J111" s="46"/>
      <c r="K111" s="46"/>
      <c r="L111" s="46"/>
      <c r="M111" s="46"/>
      <c r="N111" s="46"/>
      <c r="O111" s="46"/>
    </row>
    <row r="112" spans="1:15" x14ac:dyDescent="0.2">
      <c r="A112" s="52" t="s">
        <v>426</v>
      </c>
      <c r="B112" s="47" t="s">
        <v>333</v>
      </c>
      <c r="C112" s="43"/>
      <c r="D112" s="73"/>
      <c r="E112" s="73"/>
      <c r="F112" s="43"/>
      <c r="G112" s="43" t="e">
        <f t="shared" si="1"/>
        <v>#DIV/0!</v>
      </c>
      <c r="H112" s="75"/>
      <c r="I112" s="46"/>
      <c r="J112" s="46"/>
      <c r="K112" s="46"/>
      <c r="L112" s="46"/>
      <c r="M112" s="46"/>
      <c r="N112" s="46"/>
      <c r="O112" s="46"/>
    </row>
    <row r="113" spans="1:15" x14ac:dyDescent="0.2">
      <c r="A113" s="90" t="s">
        <v>57</v>
      </c>
      <c r="B113" s="91" t="s">
        <v>227</v>
      </c>
      <c r="C113" s="92">
        <f>+C114+C121+C148+C151+C154</f>
        <v>176072.22999999998</v>
      </c>
      <c r="D113" s="93">
        <f>+D114+D121+D148+D151+D154</f>
        <v>92567</v>
      </c>
      <c r="E113" s="93">
        <f>+E114+E121+E148+E151+E154</f>
        <v>0</v>
      </c>
      <c r="F113" s="92">
        <f>+F114+F121+F148+F151+F154</f>
        <v>91040.34</v>
      </c>
      <c r="G113" s="92">
        <f t="shared" si="1"/>
        <v>51.706245783335625</v>
      </c>
      <c r="H113" s="92">
        <f>+F113/D113*100</f>
        <v>98.350751347672499</v>
      </c>
      <c r="I113" s="55"/>
      <c r="J113" s="55"/>
      <c r="K113" s="55"/>
      <c r="L113" s="55"/>
      <c r="M113" s="55"/>
      <c r="N113" s="55"/>
      <c r="O113" s="55"/>
    </row>
    <row r="114" spans="1:15" x14ac:dyDescent="0.2">
      <c r="A114" s="78" t="s">
        <v>59</v>
      </c>
      <c r="B114" s="79" t="s">
        <v>228</v>
      </c>
      <c r="C114" s="75">
        <f>+C115+C117</f>
        <v>0</v>
      </c>
      <c r="D114" s="44"/>
      <c r="E114" s="44"/>
      <c r="F114" s="75">
        <f>+F115+F117</f>
        <v>7623.85</v>
      </c>
      <c r="G114" s="75" t="e">
        <f t="shared" si="1"/>
        <v>#DIV/0!</v>
      </c>
      <c r="H114" s="75" t="e">
        <f>+F114/D114*100</f>
        <v>#DIV/0!</v>
      </c>
      <c r="I114" s="46"/>
      <c r="J114" s="46"/>
      <c r="K114" s="46"/>
      <c r="L114" s="46"/>
      <c r="M114" s="46"/>
      <c r="N114" s="46"/>
      <c r="O114" s="46"/>
    </row>
    <row r="115" spans="1:15" x14ac:dyDescent="0.2">
      <c r="A115" s="76" t="s">
        <v>427</v>
      </c>
      <c r="B115" s="77" t="s">
        <v>428</v>
      </c>
      <c r="C115" s="75">
        <f>+C116</f>
        <v>0</v>
      </c>
      <c r="D115" s="73"/>
      <c r="E115" s="73"/>
      <c r="F115" s="75">
        <f>+F116</f>
        <v>0</v>
      </c>
      <c r="G115" s="75" t="e">
        <f t="shared" si="1"/>
        <v>#DIV/0!</v>
      </c>
      <c r="H115" s="75"/>
      <c r="I115" s="46"/>
      <c r="J115" s="46"/>
      <c r="K115" s="46"/>
      <c r="L115" s="46"/>
      <c r="M115" s="46"/>
      <c r="N115" s="46"/>
      <c r="O115" s="46"/>
    </row>
    <row r="116" spans="1:15" x14ac:dyDescent="0.2">
      <c r="A116" s="52" t="s">
        <v>429</v>
      </c>
      <c r="B116" s="47" t="s">
        <v>344</v>
      </c>
      <c r="C116" s="43"/>
      <c r="D116" s="73"/>
      <c r="E116" s="73"/>
      <c r="F116" s="43"/>
      <c r="G116" s="43" t="e">
        <f t="shared" si="1"/>
        <v>#DIV/0!</v>
      </c>
      <c r="H116" s="75"/>
      <c r="I116" s="46"/>
      <c r="J116" s="46"/>
      <c r="K116" s="46"/>
      <c r="L116" s="46"/>
      <c r="M116" s="46"/>
      <c r="N116" s="46"/>
      <c r="O116" s="46"/>
    </row>
    <row r="117" spans="1:15" x14ac:dyDescent="0.2">
      <c r="A117" s="76" t="s">
        <v>229</v>
      </c>
      <c r="B117" s="77" t="s">
        <v>230</v>
      </c>
      <c r="C117" s="75">
        <f>+C118+C119+C120</f>
        <v>0</v>
      </c>
      <c r="D117" s="73"/>
      <c r="E117" s="73"/>
      <c r="F117" s="75">
        <f>+F118+F119+F120</f>
        <v>7623.85</v>
      </c>
      <c r="G117" s="75" t="e">
        <f t="shared" si="1"/>
        <v>#DIV/0!</v>
      </c>
      <c r="H117" s="75"/>
      <c r="I117" s="46"/>
      <c r="J117" s="46"/>
      <c r="K117" s="46"/>
      <c r="L117" s="46"/>
      <c r="M117" s="46"/>
      <c r="N117" s="46"/>
      <c r="O117" s="46"/>
    </row>
    <row r="118" spans="1:15" x14ac:dyDescent="0.2">
      <c r="A118" s="52" t="s">
        <v>231</v>
      </c>
      <c r="B118" s="47" t="s">
        <v>232</v>
      </c>
      <c r="C118" s="43"/>
      <c r="D118" s="73"/>
      <c r="E118" s="73"/>
      <c r="F118" s="43"/>
      <c r="G118" s="43" t="e">
        <f t="shared" si="1"/>
        <v>#DIV/0!</v>
      </c>
      <c r="H118" s="75"/>
      <c r="I118" s="46"/>
      <c r="J118" s="46"/>
      <c r="K118" s="46"/>
      <c r="L118" s="46"/>
      <c r="M118" s="46"/>
      <c r="N118" s="46"/>
      <c r="O118" s="46"/>
    </row>
    <row r="119" spans="1:15" x14ac:dyDescent="0.2">
      <c r="A119" s="52" t="s">
        <v>430</v>
      </c>
      <c r="B119" s="47" t="s">
        <v>348</v>
      </c>
      <c r="C119" s="43"/>
      <c r="D119" s="73"/>
      <c r="E119" s="73"/>
      <c r="F119" s="43">
        <v>7623.85</v>
      </c>
      <c r="G119" s="43" t="e">
        <f t="shared" si="1"/>
        <v>#DIV/0!</v>
      </c>
      <c r="H119" s="75"/>
      <c r="I119" s="46"/>
      <c r="J119" s="46"/>
      <c r="K119" s="46"/>
      <c r="L119" s="46"/>
      <c r="M119" s="46"/>
      <c r="N119" s="46"/>
      <c r="O119" s="46"/>
    </row>
    <row r="120" spans="1:15" x14ac:dyDescent="0.2">
      <c r="A120" s="52" t="s">
        <v>431</v>
      </c>
      <c r="B120" s="47" t="s">
        <v>432</v>
      </c>
      <c r="C120" s="43"/>
      <c r="D120" s="73"/>
      <c r="E120" s="73"/>
      <c r="F120" s="43"/>
      <c r="G120" s="43" t="e">
        <f t="shared" si="1"/>
        <v>#DIV/0!</v>
      </c>
      <c r="H120" s="75"/>
      <c r="I120" s="46"/>
      <c r="J120" s="46"/>
      <c r="K120" s="46"/>
      <c r="L120" s="46"/>
      <c r="M120" s="46"/>
      <c r="N120" s="46"/>
      <c r="O120" s="46"/>
    </row>
    <row r="121" spans="1:15" x14ac:dyDescent="0.2">
      <c r="A121" s="78" t="s">
        <v>233</v>
      </c>
      <c r="B121" s="79" t="s">
        <v>234</v>
      </c>
      <c r="C121" s="75">
        <f>+C122+C126+C134+C137+C141+C144</f>
        <v>128778.53</v>
      </c>
      <c r="D121" s="44">
        <v>91567</v>
      </c>
      <c r="E121" s="44"/>
      <c r="F121" s="75">
        <f>+F122+F126+F134+F137+F141+F144</f>
        <v>83416.489999999991</v>
      </c>
      <c r="G121" s="75">
        <f t="shared" si="1"/>
        <v>64.775153125291922</v>
      </c>
      <c r="H121" s="75">
        <f>+F121/D121*100</f>
        <v>91.098856574966959</v>
      </c>
      <c r="I121" s="46"/>
      <c r="J121" s="46"/>
      <c r="K121" s="46"/>
      <c r="L121" s="46"/>
      <c r="M121" s="46"/>
      <c r="N121" s="46"/>
      <c r="O121" s="46"/>
    </row>
    <row r="122" spans="1:15" x14ac:dyDescent="0.2">
      <c r="A122" s="76" t="s">
        <v>235</v>
      </c>
      <c r="B122" s="77" t="s">
        <v>236</v>
      </c>
      <c r="C122" s="75">
        <f>SUM(C123:C125)</f>
        <v>28379.4</v>
      </c>
      <c r="D122" s="73"/>
      <c r="E122" s="73"/>
      <c r="F122" s="75">
        <f>SUM(F123:F125)</f>
        <v>0</v>
      </c>
      <c r="G122" s="75">
        <f t="shared" si="1"/>
        <v>0</v>
      </c>
      <c r="H122" s="75"/>
      <c r="I122" s="46"/>
      <c r="J122" s="46"/>
      <c r="K122" s="46"/>
      <c r="L122" s="46"/>
      <c r="M122" s="46"/>
      <c r="N122" s="46"/>
      <c r="O122" s="46"/>
    </row>
    <row r="123" spans="1:15" x14ac:dyDescent="0.2">
      <c r="A123" s="52" t="s">
        <v>433</v>
      </c>
      <c r="B123" s="47" t="s">
        <v>354</v>
      </c>
      <c r="C123" s="43"/>
      <c r="D123" s="73"/>
      <c r="E123" s="73"/>
      <c r="F123" s="43"/>
      <c r="G123" s="43" t="e">
        <f t="shared" si="1"/>
        <v>#DIV/0!</v>
      </c>
      <c r="H123" s="75"/>
      <c r="I123" s="46"/>
      <c r="J123" s="46"/>
      <c r="K123" s="46"/>
      <c r="L123" s="46"/>
      <c r="M123" s="46"/>
      <c r="N123" s="46"/>
      <c r="O123" s="46"/>
    </row>
    <row r="124" spans="1:15" x14ac:dyDescent="0.2">
      <c r="A124" s="52" t="s">
        <v>237</v>
      </c>
      <c r="B124" s="47" t="s">
        <v>238</v>
      </c>
      <c r="C124" s="43"/>
      <c r="D124" s="73"/>
      <c r="E124" s="73"/>
      <c r="F124" s="43"/>
      <c r="G124" s="43" t="e">
        <f t="shared" si="1"/>
        <v>#DIV/0!</v>
      </c>
      <c r="H124" s="75"/>
      <c r="I124" s="46"/>
      <c r="J124" s="46"/>
      <c r="K124" s="46"/>
      <c r="L124" s="46"/>
      <c r="M124" s="46"/>
      <c r="N124" s="46"/>
      <c r="O124" s="46"/>
    </row>
    <row r="125" spans="1:15" x14ac:dyDescent="0.2">
      <c r="A125" s="52" t="s">
        <v>434</v>
      </c>
      <c r="B125" s="47" t="s">
        <v>435</v>
      </c>
      <c r="C125" s="43">
        <v>28379.4</v>
      </c>
      <c r="D125" s="73"/>
      <c r="E125" s="73"/>
      <c r="F125" s="43"/>
      <c r="G125" s="43">
        <f t="shared" si="1"/>
        <v>0</v>
      </c>
      <c r="H125" s="75"/>
      <c r="I125" s="46"/>
      <c r="J125" s="46"/>
      <c r="K125" s="46"/>
      <c r="L125" s="46"/>
      <c r="M125" s="46"/>
      <c r="N125" s="46"/>
      <c r="O125" s="46"/>
    </row>
    <row r="126" spans="1:15" x14ac:dyDescent="0.2">
      <c r="A126" s="76" t="s">
        <v>239</v>
      </c>
      <c r="B126" s="77" t="s">
        <v>240</v>
      </c>
      <c r="C126" s="75">
        <f>SUM(C127:C133)</f>
        <v>80628.259999999995</v>
      </c>
      <c r="D126" s="73"/>
      <c r="E126" s="73"/>
      <c r="F126" s="75">
        <f>SUM(F127:F133)</f>
        <v>83416.489999999991</v>
      </c>
      <c r="G126" s="75">
        <f t="shared" si="1"/>
        <v>103.45812994104051</v>
      </c>
      <c r="H126" s="75"/>
      <c r="I126" s="46"/>
      <c r="J126" s="46"/>
      <c r="K126" s="46"/>
      <c r="L126" s="46"/>
      <c r="M126" s="46"/>
      <c r="N126" s="46"/>
      <c r="O126" s="46"/>
    </row>
    <row r="127" spans="1:15" x14ac:dyDescent="0.2">
      <c r="A127" s="52" t="s">
        <v>241</v>
      </c>
      <c r="B127" s="47" t="s">
        <v>242</v>
      </c>
      <c r="C127" s="43">
        <v>65119.839999999997</v>
      </c>
      <c r="D127" s="73"/>
      <c r="E127" s="73"/>
      <c r="F127" s="43">
        <v>9435.25</v>
      </c>
      <c r="G127" s="43">
        <f t="shared" si="1"/>
        <v>14.489055869916143</v>
      </c>
      <c r="H127" s="75"/>
      <c r="I127" s="46"/>
      <c r="J127" s="46"/>
      <c r="K127" s="46"/>
      <c r="L127" s="46"/>
      <c r="M127" s="46"/>
      <c r="N127" s="46"/>
      <c r="O127" s="46"/>
    </row>
    <row r="128" spans="1:15" x14ac:dyDescent="0.2">
      <c r="A128" s="52" t="s">
        <v>436</v>
      </c>
      <c r="B128" s="47" t="s">
        <v>437</v>
      </c>
      <c r="C128" s="43"/>
      <c r="D128" s="73"/>
      <c r="E128" s="73"/>
      <c r="F128" s="43">
        <v>772.03</v>
      </c>
      <c r="G128" s="43" t="e">
        <f t="shared" si="1"/>
        <v>#DIV/0!</v>
      </c>
      <c r="H128" s="75"/>
      <c r="I128" s="46"/>
      <c r="J128" s="46"/>
      <c r="K128" s="46"/>
      <c r="L128" s="46"/>
      <c r="M128" s="46"/>
      <c r="N128" s="46"/>
      <c r="O128" s="46"/>
    </row>
    <row r="129" spans="1:15" x14ac:dyDescent="0.2">
      <c r="A129" s="52" t="s">
        <v>438</v>
      </c>
      <c r="B129" s="47" t="s">
        <v>439</v>
      </c>
      <c r="C129" s="43"/>
      <c r="D129" s="73"/>
      <c r="E129" s="73"/>
      <c r="F129" s="43"/>
      <c r="G129" s="43" t="e">
        <f t="shared" si="1"/>
        <v>#DIV/0!</v>
      </c>
      <c r="H129" s="75"/>
      <c r="I129" s="46"/>
      <c r="J129" s="46"/>
      <c r="K129" s="46"/>
      <c r="L129" s="46"/>
      <c r="M129" s="46"/>
      <c r="N129" s="46"/>
      <c r="O129" s="46"/>
    </row>
    <row r="130" spans="1:15" x14ac:dyDescent="0.2">
      <c r="A130" s="52" t="s">
        <v>243</v>
      </c>
      <c r="B130" s="47" t="s">
        <v>244</v>
      </c>
      <c r="C130" s="43">
        <v>15508.42</v>
      </c>
      <c r="D130" s="73"/>
      <c r="E130" s="73"/>
      <c r="F130" s="43">
        <v>6397.43</v>
      </c>
      <c r="G130" s="43">
        <f t="shared" si="1"/>
        <v>41.251333146768019</v>
      </c>
      <c r="H130" s="75"/>
      <c r="I130" s="46"/>
      <c r="J130" s="46"/>
      <c r="K130" s="46"/>
      <c r="L130" s="46"/>
      <c r="M130" s="46"/>
      <c r="N130" s="46"/>
      <c r="O130" s="46"/>
    </row>
    <row r="131" spans="1:15" x14ac:dyDescent="0.2">
      <c r="A131" s="52" t="s">
        <v>440</v>
      </c>
      <c r="B131" s="47" t="s">
        <v>441</v>
      </c>
      <c r="C131" s="43"/>
      <c r="D131" s="73"/>
      <c r="E131" s="73"/>
      <c r="F131" s="43">
        <v>66811.78</v>
      </c>
      <c r="G131" s="43" t="e">
        <f t="shared" si="1"/>
        <v>#DIV/0!</v>
      </c>
      <c r="H131" s="75"/>
      <c r="I131" s="46"/>
      <c r="J131" s="46"/>
      <c r="K131" s="46"/>
      <c r="L131" s="46"/>
      <c r="M131" s="46"/>
      <c r="N131" s="46"/>
      <c r="O131" s="46"/>
    </row>
    <row r="132" spans="1:15" x14ac:dyDescent="0.2">
      <c r="A132" s="52" t="s">
        <v>442</v>
      </c>
      <c r="B132" s="47" t="s">
        <v>360</v>
      </c>
      <c r="C132" s="43"/>
      <c r="D132" s="73"/>
      <c r="E132" s="73"/>
      <c r="F132" s="43"/>
      <c r="G132" s="43" t="e">
        <f t="shared" si="1"/>
        <v>#DIV/0!</v>
      </c>
      <c r="H132" s="75"/>
      <c r="I132" s="46"/>
      <c r="J132" s="46"/>
      <c r="K132" s="46"/>
      <c r="L132" s="46"/>
      <c r="M132" s="46"/>
      <c r="N132" s="46"/>
      <c r="O132" s="46"/>
    </row>
    <row r="133" spans="1:15" x14ac:dyDescent="0.2">
      <c r="A133" s="52" t="s">
        <v>443</v>
      </c>
      <c r="B133" s="47" t="s">
        <v>362</v>
      </c>
      <c r="C133" s="43"/>
      <c r="D133" s="73"/>
      <c r="E133" s="73"/>
      <c r="F133" s="43"/>
      <c r="G133" s="43" t="e">
        <f t="shared" si="1"/>
        <v>#DIV/0!</v>
      </c>
      <c r="H133" s="75"/>
      <c r="I133" s="46"/>
      <c r="J133" s="46"/>
      <c r="K133" s="46"/>
      <c r="L133" s="46"/>
      <c r="M133" s="46"/>
      <c r="N133" s="46"/>
      <c r="O133" s="46"/>
    </row>
    <row r="134" spans="1:15" x14ac:dyDescent="0.2">
      <c r="A134" s="76" t="s">
        <v>444</v>
      </c>
      <c r="B134" s="77" t="s">
        <v>445</v>
      </c>
      <c r="C134" s="75">
        <f>+C135+C136</f>
        <v>0</v>
      </c>
      <c r="D134" s="73"/>
      <c r="E134" s="73"/>
      <c r="F134" s="75">
        <f>+F135+F136</f>
        <v>0</v>
      </c>
      <c r="G134" s="75" t="e">
        <f t="shared" si="1"/>
        <v>#DIV/0!</v>
      </c>
      <c r="H134" s="75"/>
      <c r="I134" s="46"/>
      <c r="J134" s="46"/>
      <c r="K134" s="46"/>
      <c r="L134" s="46"/>
      <c r="M134" s="46"/>
      <c r="N134" s="46"/>
      <c r="O134" s="46"/>
    </row>
    <row r="135" spans="1:15" x14ac:dyDescent="0.2">
      <c r="A135" s="52" t="s">
        <v>446</v>
      </c>
      <c r="B135" s="47" t="s">
        <v>366</v>
      </c>
      <c r="C135" s="43"/>
      <c r="D135" s="73"/>
      <c r="E135" s="73"/>
      <c r="F135" s="43"/>
      <c r="G135" s="43" t="e">
        <f t="shared" si="1"/>
        <v>#DIV/0!</v>
      </c>
      <c r="H135" s="75"/>
      <c r="I135" s="46"/>
      <c r="J135" s="46"/>
      <c r="K135" s="46"/>
      <c r="L135" s="46"/>
      <c r="M135" s="46"/>
      <c r="N135" s="46"/>
      <c r="O135" s="46"/>
    </row>
    <row r="136" spans="1:15" x14ac:dyDescent="0.2">
      <c r="A136" s="52" t="s">
        <v>447</v>
      </c>
      <c r="B136" s="47" t="s">
        <v>368</v>
      </c>
      <c r="C136" s="43"/>
      <c r="D136" s="73"/>
      <c r="E136" s="73"/>
      <c r="F136" s="43"/>
      <c r="G136" s="43" t="e">
        <f t="shared" si="1"/>
        <v>#DIV/0!</v>
      </c>
      <c r="H136" s="75"/>
      <c r="I136" s="46"/>
      <c r="J136" s="46"/>
      <c r="K136" s="46"/>
      <c r="L136" s="46"/>
      <c r="M136" s="46"/>
      <c r="N136" s="46"/>
      <c r="O136" s="46"/>
    </row>
    <row r="137" spans="1:15" x14ac:dyDescent="0.2">
      <c r="A137" s="76" t="s">
        <v>448</v>
      </c>
      <c r="B137" s="77" t="s">
        <v>449</v>
      </c>
      <c r="C137" s="75">
        <f>+C138+C139+C140</f>
        <v>0</v>
      </c>
      <c r="D137" s="73"/>
      <c r="E137" s="73"/>
      <c r="F137" s="75">
        <f>+F138+F139+F140</f>
        <v>0</v>
      </c>
      <c r="G137" s="75" t="e">
        <f t="shared" ref="G137:G157" si="2">+F137/C137*100</f>
        <v>#DIV/0!</v>
      </c>
      <c r="H137" s="75"/>
      <c r="I137" s="46"/>
      <c r="J137" s="46"/>
      <c r="K137" s="46"/>
      <c r="L137" s="46"/>
      <c r="M137" s="46"/>
      <c r="N137" s="46"/>
      <c r="O137" s="46"/>
    </row>
    <row r="138" spans="1:15" x14ac:dyDescent="0.2">
      <c r="A138" s="52" t="s">
        <v>450</v>
      </c>
      <c r="B138" s="47" t="s">
        <v>451</v>
      </c>
      <c r="C138" s="43"/>
      <c r="D138" s="73"/>
      <c r="E138" s="73"/>
      <c r="F138" s="43"/>
      <c r="G138" s="43" t="e">
        <f t="shared" si="2"/>
        <v>#DIV/0!</v>
      </c>
      <c r="H138" s="75"/>
      <c r="I138" s="46"/>
      <c r="J138" s="46"/>
      <c r="K138" s="46"/>
      <c r="L138" s="46"/>
      <c r="M138" s="46"/>
      <c r="N138" s="46"/>
      <c r="O138" s="46"/>
    </row>
    <row r="139" spans="1:15" x14ac:dyDescent="0.2">
      <c r="A139" s="52" t="s">
        <v>452</v>
      </c>
      <c r="B139" s="47" t="s">
        <v>453</v>
      </c>
      <c r="C139" s="43"/>
      <c r="D139" s="73"/>
      <c r="E139" s="73"/>
      <c r="F139" s="43"/>
      <c r="G139" s="43" t="e">
        <f t="shared" si="2"/>
        <v>#DIV/0!</v>
      </c>
      <c r="H139" s="75"/>
      <c r="I139" s="46"/>
      <c r="J139" s="46"/>
      <c r="K139" s="46"/>
      <c r="L139" s="46"/>
      <c r="M139" s="46"/>
      <c r="N139" s="46"/>
      <c r="O139" s="46"/>
    </row>
    <row r="140" spans="1:15" x14ac:dyDescent="0.2">
      <c r="A140" s="52" t="s">
        <v>454</v>
      </c>
      <c r="B140" s="47" t="s">
        <v>455</v>
      </c>
      <c r="C140" s="43"/>
      <c r="D140" s="73"/>
      <c r="E140" s="73"/>
      <c r="F140" s="43"/>
      <c r="G140" s="43" t="e">
        <f t="shared" si="2"/>
        <v>#DIV/0!</v>
      </c>
      <c r="H140" s="75"/>
      <c r="I140" s="46"/>
      <c r="J140" s="46"/>
      <c r="K140" s="46"/>
      <c r="L140" s="46"/>
      <c r="M140" s="46"/>
      <c r="N140" s="46"/>
      <c r="O140" s="46"/>
    </row>
    <row r="141" spans="1:15" x14ac:dyDescent="0.2">
      <c r="A141" s="76" t="s">
        <v>456</v>
      </c>
      <c r="B141" s="77" t="s">
        <v>457</v>
      </c>
      <c r="C141" s="75">
        <f>+C142+C143</f>
        <v>0</v>
      </c>
      <c r="D141" s="73"/>
      <c r="E141" s="73"/>
      <c r="F141" s="75">
        <f>+F142+F143</f>
        <v>0</v>
      </c>
      <c r="G141" s="75" t="e">
        <f t="shared" si="2"/>
        <v>#DIV/0!</v>
      </c>
      <c r="H141" s="75"/>
      <c r="I141" s="46"/>
      <c r="J141" s="46"/>
      <c r="K141" s="46"/>
      <c r="L141" s="46"/>
      <c r="M141" s="46"/>
      <c r="N141" s="46"/>
      <c r="O141" s="46"/>
    </row>
    <row r="142" spans="1:15" x14ac:dyDescent="0.2">
      <c r="A142" s="52" t="s">
        <v>458</v>
      </c>
      <c r="B142" s="47" t="s">
        <v>459</v>
      </c>
      <c r="C142" s="43"/>
      <c r="D142" s="73"/>
      <c r="E142" s="73"/>
      <c r="F142" s="43"/>
      <c r="G142" s="43" t="e">
        <f t="shared" si="2"/>
        <v>#DIV/0!</v>
      </c>
      <c r="H142" s="75"/>
      <c r="I142" s="46"/>
      <c r="J142" s="46"/>
      <c r="K142" s="46"/>
      <c r="L142" s="46"/>
      <c r="M142" s="46"/>
      <c r="N142" s="46"/>
      <c r="O142" s="46"/>
    </row>
    <row r="143" spans="1:15" x14ac:dyDescent="0.2">
      <c r="A143" s="52" t="s">
        <v>460</v>
      </c>
      <c r="B143" s="47" t="s">
        <v>372</v>
      </c>
      <c r="C143" s="43"/>
      <c r="D143" s="73"/>
      <c r="E143" s="73"/>
      <c r="F143" s="43"/>
      <c r="G143" s="43" t="e">
        <f t="shared" si="2"/>
        <v>#DIV/0!</v>
      </c>
      <c r="H143" s="75"/>
      <c r="I143" s="46"/>
      <c r="J143" s="46"/>
      <c r="K143" s="46"/>
      <c r="L143" s="46"/>
      <c r="M143" s="46"/>
      <c r="N143" s="46"/>
      <c r="O143" s="46"/>
    </row>
    <row r="144" spans="1:15" x14ac:dyDescent="0.2">
      <c r="A144" s="76" t="s">
        <v>245</v>
      </c>
      <c r="B144" s="77" t="s">
        <v>246</v>
      </c>
      <c r="C144" s="75">
        <f>+C145+C146+C147</f>
        <v>19770.87</v>
      </c>
      <c r="D144" s="73"/>
      <c r="E144" s="73"/>
      <c r="F144" s="75">
        <f>+F145+F146+F147</f>
        <v>0</v>
      </c>
      <c r="G144" s="75">
        <f t="shared" si="2"/>
        <v>0</v>
      </c>
      <c r="H144" s="75"/>
      <c r="I144" s="46"/>
      <c r="J144" s="46"/>
      <c r="K144" s="46"/>
      <c r="L144" s="46"/>
      <c r="M144" s="46"/>
      <c r="N144" s="46"/>
      <c r="O144" s="46"/>
    </row>
    <row r="145" spans="1:15" x14ac:dyDescent="0.2">
      <c r="A145" s="52" t="s">
        <v>247</v>
      </c>
      <c r="B145" s="47" t="s">
        <v>248</v>
      </c>
      <c r="C145" s="43">
        <v>19770.87</v>
      </c>
      <c r="D145" s="73"/>
      <c r="E145" s="73"/>
      <c r="F145" s="43"/>
      <c r="G145" s="43">
        <f t="shared" si="2"/>
        <v>0</v>
      </c>
      <c r="H145" s="75"/>
      <c r="I145" s="46"/>
      <c r="J145" s="46"/>
      <c r="K145" s="46"/>
      <c r="L145" s="46"/>
      <c r="M145" s="46"/>
      <c r="N145" s="46"/>
      <c r="O145" s="46"/>
    </row>
    <row r="146" spans="1:15" x14ac:dyDescent="0.2">
      <c r="A146" s="52" t="s">
        <v>461</v>
      </c>
      <c r="B146" s="47" t="s">
        <v>462</v>
      </c>
      <c r="C146" s="43"/>
      <c r="D146" s="73"/>
      <c r="E146" s="73"/>
      <c r="F146" s="43"/>
      <c r="G146" s="43" t="e">
        <f t="shared" si="2"/>
        <v>#DIV/0!</v>
      </c>
      <c r="H146" s="75"/>
      <c r="I146" s="46"/>
      <c r="J146" s="46"/>
      <c r="K146" s="46"/>
      <c r="L146" s="46"/>
      <c r="M146" s="46"/>
      <c r="N146" s="46"/>
      <c r="O146" s="46"/>
    </row>
    <row r="147" spans="1:15" x14ac:dyDescent="0.2">
      <c r="A147" s="52" t="s">
        <v>463</v>
      </c>
      <c r="B147" s="47" t="s">
        <v>464</v>
      </c>
      <c r="C147" s="43"/>
      <c r="D147" s="73"/>
      <c r="E147" s="73"/>
      <c r="F147" s="43"/>
      <c r="G147" s="43" t="e">
        <f t="shared" si="2"/>
        <v>#DIV/0!</v>
      </c>
      <c r="H147" s="75"/>
      <c r="I147" s="46"/>
      <c r="J147" s="46"/>
      <c r="K147" s="46"/>
      <c r="L147" s="46"/>
      <c r="M147" s="46"/>
      <c r="N147" s="46"/>
      <c r="O147" s="46"/>
    </row>
    <row r="148" spans="1:15" ht="25.5" x14ac:dyDescent="0.2">
      <c r="A148" s="78" t="s">
        <v>60</v>
      </c>
      <c r="B148" s="79" t="s">
        <v>465</v>
      </c>
      <c r="C148" s="75">
        <f>+C149</f>
        <v>0</v>
      </c>
      <c r="D148" s="44"/>
      <c r="E148" s="44"/>
      <c r="F148" s="75">
        <f>+F149</f>
        <v>0</v>
      </c>
      <c r="G148" s="75" t="e">
        <f t="shared" si="2"/>
        <v>#DIV/0!</v>
      </c>
      <c r="H148" s="75" t="e">
        <f>+F148/D148*100</f>
        <v>#DIV/0!</v>
      </c>
      <c r="I148" s="46"/>
      <c r="J148" s="46"/>
      <c r="K148" s="46"/>
      <c r="L148" s="46"/>
      <c r="M148" s="46"/>
      <c r="N148" s="46"/>
      <c r="O148" s="46"/>
    </row>
    <row r="149" spans="1:15" x14ac:dyDescent="0.2">
      <c r="A149" s="76" t="s">
        <v>466</v>
      </c>
      <c r="B149" s="77" t="s">
        <v>467</v>
      </c>
      <c r="C149" s="75">
        <f>+C150</f>
        <v>0</v>
      </c>
      <c r="D149" s="73"/>
      <c r="E149" s="73"/>
      <c r="F149" s="75">
        <f>+F150</f>
        <v>0</v>
      </c>
      <c r="G149" s="75" t="e">
        <f t="shared" si="2"/>
        <v>#DIV/0!</v>
      </c>
      <c r="H149" s="75"/>
      <c r="I149" s="46"/>
      <c r="J149" s="46"/>
      <c r="K149" s="46"/>
      <c r="L149" s="46"/>
      <c r="M149" s="46"/>
      <c r="N149" s="46"/>
      <c r="O149" s="46"/>
    </row>
    <row r="150" spans="1:15" x14ac:dyDescent="0.2">
      <c r="A150" s="52" t="s">
        <v>468</v>
      </c>
      <c r="B150" s="47" t="s">
        <v>469</v>
      </c>
      <c r="C150" s="43"/>
      <c r="D150" s="73"/>
      <c r="E150" s="73"/>
      <c r="F150" s="43"/>
      <c r="G150" s="43" t="e">
        <f t="shared" si="2"/>
        <v>#DIV/0!</v>
      </c>
      <c r="H150" s="75"/>
      <c r="I150" s="46"/>
      <c r="J150" s="46"/>
      <c r="K150" s="46"/>
      <c r="L150" s="46"/>
      <c r="M150" s="46"/>
      <c r="N150" s="46"/>
      <c r="O150" s="46"/>
    </row>
    <row r="151" spans="1:15" x14ac:dyDescent="0.2">
      <c r="A151" s="78" t="s">
        <v>470</v>
      </c>
      <c r="B151" s="79" t="s">
        <v>471</v>
      </c>
      <c r="C151" s="75">
        <f>+C152</f>
        <v>0</v>
      </c>
      <c r="D151" s="44"/>
      <c r="E151" s="44"/>
      <c r="F151" s="75">
        <f>+F152</f>
        <v>0</v>
      </c>
      <c r="G151" s="75" t="e">
        <f t="shared" si="2"/>
        <v>#DIV/0!</v>
      </c>
      <c r="H151" s="75" t="e">
        <f>+F151/D151*100</f>
        <v>#DIV/0!</v>
      </c>
      <c r="I151" s="46"/>
      <c r="J151" s="46"/>
      <c r="K151" s="46"/>
      <c r="L151" s="46"/>
      <c r="M151" s="46"/>
      <c r="N151" s="46"/>
      <c r="O151" s="46"/>
    </row>
    <row r="152" spans="1:15" x14ac:dyDescent="0.2">
      <c r="A152" s="76" t="s">
        <v>472</v>
      </c>
      <c r="B152" s="77" t="s">
        <v>473</v>
      </c>
      <c r="C152" s="75">
        <f>+C153</f>
        <v>0</v>
      </c>
      <c r="D152" s="73"/>
      <c r="E152" s="73"/>
      <c r="F152" s="75">
        <f>+F153</f>
        <v>0</v>
      </c>
      <c r="G152" s="75" t="e">
        <f t="shared" si="2"/>
        <v>#DIV/0!</v>
      </c>
      <c r="H152" s="75"/>
      <c r="I152" s="46"/>
      <c r="J152" s="46"/>
      <c r="K152" s="46"/>
      <c r="L152" s="46"/>
      <c r="M152" s="46"/>
      <c r="N152" s="46"/>
      <c r="O152" s="46"/>
    </row>
    <row r="153" spans="1:15" x14ac:dyDescent="0.2">
      <c r="A153" s="52" t="s">
        <v>474</v>
      </c>
      <c r="B153" s="47" t="s">
        <v>475</v>
      </c>
      <c r="C153" s="43"/>
      <c r="D153" s="73"/>
      <c r="E153" s="73"/>
      <c r="F153" s="43"/>
      <c r="G153" s="43" t="e">
        <f t="shared" si="2"/>
        <v>#DIV/0!</v>
      </c>
      <c r="H153" s="75"/>
      <c r="I153" s="46"/>
      <c r="J153" s="46"/>
      <c r="K153" s="46"/>
      <c r="L153" s="46"/>
      <c r="M153" s="46"/>
      <c r="N153" s="46"/>
      <c r="O153" s="46"/>
    </row>
    <row r="154" spans="1:15" x14ac:dyDescent="0.2">
      <c r="A154" s="78" t="s">
        <v>249</v>
      </c>
      <c r="B154" s="79" t="s">
        <v>250</v>
      </c>
      <c r="C154" s="75">
        <f>+C155+C157+C159+C161</f>
        <v>47293.7</v>
      </c>
      <c r="D154" s="44">
        <v>1000</v>
      </c>
      <c r="E154" s="44"/>
      <c r="F154" s="75">
        <f>+F155+F157+F159+F161</f>
        <v>0</v>
      </c>
      <c r="G154" s="75">
        <f t="shared" si="2"/>
        <v>0</v>
      </c>
      <c r="H154" s="75">
        <f>+F154/D154*100</f>
        <v>0</v>
      </c>
      <c r="I154" s="46"/>
      <c r="J154" s="46"/>
      <c r="K154" s="46"/>
      <c r="L154" s="46"/>
      <c r="M154" s="46"/>
      <c r="N154" s="46"/>
      <c r="O154" s="46"/>
    </row>
    <row r="155" spans="1:15" x14ac:dyDescent="0.2">
      <c r="A155" s="76" t="s">
        <v>251</v>
      </c>
      <c r="B155" s="77" t="s">
        <v>252</v>
      </c>
      <c r="C155" s="75">
        <f>+C156</f>
        <v>47293.7</v>
      </c>
      <c r="D155" s="73"/>
      <c r="E155" s="73"/>
      <c r="F155" s="75">
        <f>+F156</f>
        <v>0</v>
      </c>
      <c r="G155" s="75">
        <f t="shared" si="2"/>
        <v>0</v>
      </c>
      <c r="H155" s="75"/>
      <c r="I155" s="46"/>
      <c r="J155" s="46"/>
      <c r="K155" s="46"/>
      <c r="L155" s="46"/>
      <c r="M155" s="46"/>
      <c r="N155" s="46"/>
      <c r="O155" s="46"/>
    </row>
    <row r="156" spans="1:15" x14ac:dyDescent="0.2">
      <c r="A156" s="52" t="s">
        <v>253</v>
      </c>
      <c r="B156" s="47" t="s">
        <v>252</v>
      </c>
      <c r="C156" s="43">
        <v>47293.7</v>
      </c>
      <c r="D156" s="73"/>
      <c r="E156" s="73"/>
      <c r="F156" s="43"/>
      <c r="G156" s="43">
        <f t="shared" si="2"/>
        <v>0</v>
      </c>
      <c r="H156" s="75"/>
      <c r="I156" s="46"/>
      <c r="J156" s="46"/>
      <c r="K156" s="46"/>
      <c r="L156" s="46"/>
      <c r="M156" s="46"/>
      <c r="N156" s="46"/>
      <c r="O156" s="46"/>
    </row>
    <row r="157" spans="1:15" x14ac:dyDescent="0.2">
      <c r="A157" s="76" t="s">
        <v>476</v>
      </c>
      <c r="B157" s="77" t="s">
        <v>477</v>
      </c>
      <c r="C157" s="75">
        <f>+C158</f>
        <v>0</v>
      </c>
      <c r="D157" s="73"/>
      <c r="E157" s="73"/>
      <c r="F157" s="75">
        <f>+F158</f>
        <v>0</v>
      </c>
      <c r="G157" s="75" t="e">
        <f t="shared" si="2"/>
        <v>#DIV/0!</v>
      </c>
      <c r="H157" s="75"/>
      <c r="I157" s="46"/>
      <c r="J157" s="46"/>
      <c r="K157" s="46"/>
      <c r="L157" s="46"/>
      <c r="M157" s="46"/>
      <c r="N157" s="46"/>
      <c r="O157" s="46"/>
    </row>
    <row r="158" spans="1:15" x14ac:dyDescent="0.2">
      <c r="A158" s="52" t="s">
        <v>478</v>
      </c>
      <c r="B158" s="47" t="s">
        <v>477</v>
      </c>
      <c r="C158" s="43"/>
      <c r="D158" s="73"/>
      <c r="E158" s="73"/>
      <c r="F158" s="43"/>
      <c r="G158" s="43" t="e">
        <f>+F158/C158*100</f>
        <v>#DIV/0!</v>
      </c>
      <c r="H158" s="75"/>
      <c r="I158" s="46"/>
      <c r="J158" s="46"/>
      <c r="K158" s="46"/>
      <c r="L158" s="46"/>
      <c r="M158" s="46"/>
      <c r="N158" s="46"/>
      <c r="O158" s="46"/>
    </row>
    <row r="159" spans="1:15" x14ac:dyDescent="0.2">
      <c r="A159" s="76" t="s">
        <v>479</v>
      </c>
      <c r="B159" s="77" t="s">
        <v>480</v>
      </c>
      <c r="C159" s="75">
        <f>+C160</f>
        <v>0</v>
      </c>
      <c r="D159" s="73"/>
      <c r="E159" s="73"/>
      <c r="F159" s="75">
        <f>+F160</f>
        <v>0</v>
      </c>
      <c r="G159" s="75" t="e">
        <f>+F159/C159*100</f>
        <v>#DIV/0!</v>
      </c>
      <c r="H159" s="75"/>
      <c r="I159" s="46"/>
      <c r="J159" s="46"/>
      <c r="K159" s="46"/>
      <c r="L159" s="46"/>
      <c r="M159" s="46"/>
      <c r="N159" s="46"/>
      <c r="O159" s="46"/>
    </row>
    <row r="160" spans="1:15" x14ac:dyDescent="0.2">
      <c r="A160" s="52" t="s">
        <v>481</v>
      </c>
      <c r="B160" s="47" t="s">
        <v>480</v>
      </c>
      <c r="C160" s="43"/>
      <c r="D160" s="73"/>
      <c r="E160" s="73"/>
      <c r="F160" s="43"/>
      <c r="G160" s="43" t="e">
        <f>+F160/C160*100</f>
        <v>#DIV/0!</v>
      </c>
      <c r="H160" s="75"/>
      <c r="I160" s="46"/>
      <c r="J160" s="46"/>
      <c r="K160" s="46"/>
      <c r="L160" s="46"/>
      <c r="M160" s="46"/>
      <c r="N160" s="46"/>
      <c r="O160" s="46"/>
    </row>
    <row r="161" spans="1:15" x14ac:dyDescent="0.2">
      <c r="A161" s="76" t="s">
        <v>482</v>
      </c>
      <c r="B161" s="77" t="s">
        <v>483</v>
      </c>
      <c r="C161" s="75">
        <f>+C162</f>
        <v>0</v>
      </c>
      <c r="D161" s="73"/>
      <c r="E161" s="73"/>
      <c r="F161" s="75">
        <f>+F162</f>
        <v>0</v>
      </c>
      <c r="G161" s="75" t="e">
        <f>+F161/C161*100</f>
        <v>#DIV/0!</v>
      </c>
      <c r="H161" s="75"/>
      <c r="I161" s="46"/>
      <c r="J161" s="46"/>
      <c r="K161" s="46"/>
      <c r="L161" s="46"/>
      <c r="M161" s="46"/>
      <c r="N161" s="46"/>
      <c r="O161" s="46"/>
    </row>
    <row r="162" spans="1:15" x14ac:dyDescent="0.2">
      <c r="A162" s="52" t="s">
        <v>484</v>
      </c>
      <c r="B162" s="47" t="s">
        <v>483</v>
      </c>
      <c r="C162" s="43"/>
      <c r="D162" s="73"/>
      <c r="E162" s="73"/>
      <c r="F162" s="43"/>
      <c r="G162" s="43" t="e">
        <f>+F162/C162*100</f>
        <v>#DIV/0!</v>
      </c>
      <c r="H162" s="75"/>
      <c r="I162" s="46"/>
      <c r="J162" s="46"/>
      <c r="K162" s="46"/>
      <c r="L162" s="46"/>
      <c r="M162" s="46"/>
      <c r="N162" s="46"/>
      <c r="O162" s="46"/>
    </row>
    <row r="163" spans="1:15" x14ac:dyDescent="0.2">
      <c r="H163" s="69"/>
    </row>
    <row r="166" spans="1:15" x14ac:dyDescent="0.2">
      <c r="A166" s="31" t="s">
        <v>537</v>
      </c>
    </row>
    <row r="167" spans="1:15" x14ac:dyDescent="0.2">
      <c r="A167" s="31" t="s">
        <v>531</v>
      </c>
    </row>
    <row r="168" spans="1:15" x14ac:dyDescent="0.2">
      <c r="A168" s="31" t="s">
        <v>532</v>
      </c>
    </row>
    <row r="169" spans="1:15" x14ac:dyDescent="0.2">
      <c r="A169" s="31" t="s">
        <v>533</v>
      </c>
    </row>
    <row r="170" spans="1:15" x14ac:dyDescent="0.2">
      <c r="A170" s="31" t="s">
        <v>534</v>
      </c>
    </row>
    <row r="171" spans="1:15" x14ac:dyDescent="0.2">
      <c r="A171" s="31" t="s">
        <v>535</v>
      </c>
    </row>
    <row r="172" spans="1:15" x14ac:dyDescent="0.2">
      <c r="A172" s="31" t="s">
        <v>536</v>
      </c>
    </row>
  </sheetData>
  <mergeCells count="5">
    <mergeCell ref="A5:H5"/>
    <mergeCell ref="A3:H3"/>
    <mergeCell ref="A1:H1"/>
    <mergeCell ref="A8:B8"/>
    <mergeCell ref="A7:B7"/>
  </mergeCells>
  <pageMargins left="0.70866141732283472" right="0.70866141732283472" top="0.74803149606299213" bottom="0.35433070866141736" header="0.31496062992125984" footer="0.31496062992125984"/>
  <pageSetup paperSize="9" scale="7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46"/>
  <sheetViews>
    <sheetView topLeftCell="A4" zoomScale="90" zoomScaleNormal="90" workbookViewId="0">
      <pane xSplit="2" ySplit="6" topLeftCell="C10" activePane="bottomRight" state="frozen"/>
      <selection activeCell="A4" sqref="A4"/>
      <selection pane="topRight" activeCell="C4" sqref="C4"/>
      <selection pane="bottomLeft" activeCell="A11" sqref="A11"/>
      <selection pane="bottomRight" activeCell="J32" sqref="J32"/>
    </sheetView>
  </sheetViews>
  <sheetFormatPr defaultRowHeight="12.75" x14ac:dyDescent="0.2"/>
  <cols>
    <col min="1" max="1" width="19" style="31" customWidth="1"/>
    <col min="2" max="2" width="49.5703125" style="34" customWidth="1"/>
    <col min="3" max="3" width="16.42578125" style="35" customWidth="1"/>
    <col min="4" max="5" width="17.7109375" style="36" bestFit="1" customWidth="1"/>
    <col min="6" max="6" width="15.7109375" style="35" customWidth="1"/>
    <col min="7" max="8" width="13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9" style="31" customWidth="1"/>
    <col min="258" max="258" width="57.5703125" style="31" customWidth="1"/>
    <col min="259" max="259" width="16.42578125" style="31" customWidth="1"/>
    <col min="260" max="261" width="17.7109375" style="31" bestFit="1" customWidth="1"/>
    <col min="262" max="262" width="15.7109375" style="31" customWidth="1"/>
    <col min="263" max="263" width="15.7109375" style="31" bestFit="1" customWidth="1"/>
    <col min="264" max="264" width="19.7109375" style="3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9" style="31" customWidth="1"/>
    <col min="514" max="514" width="57.5703125" style="31" customWidth="1"/>
    <col min="515" max="515" width="16.42578125" style="31" customWidth="1"/>
    <col min="516" max="517" width="17.7109375" style="31" bestFit="1" customWidth="1"/>
    <col min="518" max="518" width="15.7109375" style="31" customWidth="1"/>
    <col min="519" max="519" width="15.7109375" style="31" bestFit="1" customWidth="1"/>
    <col min="520" max="520" width="19.7109375" style="3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9" style="31" customWidth="1"/>
    <col min="770" max="770" width="57.5703125" style="31" customWidth="1"/>
    <col min="771" max="771" width="16.42578125" style="31" customWidth="1"/>
    <col min="772" max="773" width="17.7109375" style="31" bestFit="1" customWidth="1"/>
    <col min="774" max="774" width="15.7109375" style="31" customWidth="1"/>
    <col min="775" max="775" width="15.7109375" style="31" bestFit="1" customWidth="1"/>
    <col min="776" max="776" width="19.7109375" style="3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9" style="31" customWidth="1"/>
    <col min="1026" max="1026" width="57.5703125" style="31" customWidth="1"/>
    <col min="1027" max="1027" width="16.42578125" style="31" customWidth="1"/>
    <col min="1028" max="1029" width="17.7109375" style="31" bestFit="1" customWidth="1"/>
    <col min="1030" max="1030" width="15.7109375" style="31" customWidth="1"/>
    <col min="1031" max="1031" width="15.7109375" style="31" bestFit="1" customWidth="1"/>
    <col min="1032" max="1032" width="19.7109375" style="3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9" style="31" customWidth="1"/>
    <col min="1282" max="1282" width="57.5703125" style="31" customWidth="1"/>
    <col min="1283" max="1283" width="16.42578125" style="31" customWidth="1"/>
    <col min="1284" max="1285" width="17.7109375" style="31" bestFit="1" customWidth="1"/>
    <col min="1286" max="1286" width="15.7109375" style="31" customWidth="1"/>
    <col min="1287" max="1287" width="15.7109375" style="31" bestFit="1" customWidth="1"/>
    <col min="1288" max="1288" width="19.7109375" style="3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9" style="31" customWidth="1"/>
    <col min="1538" max="1538" width="57.5703125" style="31" customWidth="1"/>
    <col min="1539" max="1539" width="16.42578125" style="31" customWidth="1"/>
    <col min="1540" max="1541" width="17.7109375" style="31" bestFit="1" customWidth="1"/>
    <col min="1542" max="1542" width="15.7109375" style="31" customWidth="1"/>
    <col min="1543" max="1543" width="15.7109375" style="31" bestFit="1" customWidth="1"/>
    <col min="1544" max="1544" width="19.7109375" style="3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9" style="31" customWidth="1"/>
    <col min="1794" max="1794" width="57.5703125" style="31" customWidth="1"/>
    <col min="1795" max="1795" width="16.42578125" style="31" customWidth="1"/>
    <col min="1796" max="1797" width="17.7109375" style="31" bestFit="1" customWidth="1"/>
    <col min="1798" max="1798" width="15.7109375" style="31" customWidth="1"/>
    <col min="1799" max="1799" width="15.7109375" style="31" bestFit="1" customWidth="1"/>
    <col min="1800" max="1800" width="19.7109375" style="3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9" style="31" customWidth="1"/>
    <col min="2050" max="2050" width="57.5703125" style="31" customWidth="1"/>
    <col min="2051" max="2051" width="16.42578125" style="31" customWidth="1"/>
    <col min="2052" max="2053" width="17.7109375" style="31" bestFit="1" customWidth="1"/>
    <col min="2054" max="2054" width="15.7109375" style="31" customWidth="1"/>
    <col min="2055" max="2055" width="15.7109375" style="31" bestFit="1" customWidth="1"/>
    <col min="2056" max="2056" width="19.7109375" style="3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9" style="31" customWidth="1"/>
    <col min="2306" max="2306" width="57.5703125" style="31" customWidth="1"/>
    <col min="2307" max="2307" width="16.42578125" style="31" customWidth="1"/>
    <col min="2308" max="2309" width="17.7109375" style="31" bestFit="1" customWidth="1"/>
    <col min="2310" max="2310" width="15.7109375" style="31" customWidth="1"/>
    <col min="2311" max="2311" width="15.7109375" style="31" bestFit="1" customWidth="1"/>
    <col min="2312" max="2312" width="19.7109375" style="3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9" style="31" customWidth="1"/>
    <col min="2562" max="2562" width="57.5703125" style="31" customWidth="1"/>
    <col min="2563" max="2563" width="16.42578125" style="31" customWidth="1"/>
    <col min="2564" max="2565" width="17.7109375" style="31" bestFit="1" customWidth="1"/>
    <col min="2566" max="2566" width="15.7109375" style="31" customWidth="1"/>
    <col min="2567" max="2567" width="15.7109375" style="31" bestFit="1" customWidth="1"/>
    <col min="2568" max="2568" width="19.7109375" style="3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9" style="31" customWidth="1"/>
    <col min="2818" max="2818" width="57.5703125" style="31" customWidth="1"/>
    <col min="2819" max="2819" width="16.42578125" style="31" customWidth="1"/>
    <col min="2820" max="2821" width="17.7109375" style="31" bestFit="1" customWidth="1"/>
    <col min="2822" max="2822" width="15.7109375" style="31" customWidth="1"/>
    <col min="2823" max="2823" width="15.7109375" style="31" bestFit="1" customWidth="1"/>
    <col min="2824" max="2824" width="19.7109375" style="3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9" style="31" customWidth="1"/>
    <col min="3074" max="3074" width="57.5703125" style="31" customWidth="1"/>
    <col min="3075" max="3075" width="16.42578125" style="31" customWidth="1"/>
    <col min="3076" max="3077" width="17.7109375" style="31" bestFit="1" customWidth="1"/>
    <col min="3078" max="3078" width="15.7109375" style="31" customWidth="1"/>
    <col min="3079" max="3079" width="15.7109375" style="31" bestFit="1" customWidth="1"/>
    <col min="3080" max="3080" width="19.7109375" style="3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9" style="31" customWidth="1"/>
    <col min="3330" max="3330" width="57.5703125" style="31" customWidth="1"/>
    <col min="3331" max="3331" width="16.42578125" style="31" customWidth="1"/>
    <col min="3332" max="3333" width="17.7109375" style="31" bestFit="1" customWidth="1"/>
    <col min="3334" max="3334" width="15.7109375" style="31" customWidth="1"/>
    <col min="3335" max="3335" width="15.7109375" style="31" bestFit="1" customWidth="1"/>
    <col min="3336" max="3336" width="19.7109375" style="3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9" style="31" customWidth="1"/>
    <col min="3586" max="3586" width="57.5703125" style="31" customWidth="1"/>
    <col min="3587" max="3587" width="16.42578125" style="31" customWidth="1"/>
    <col min="3588" max="3589" width="17.7109375" style="31" bestFit="1" customWidth="1"/>
    <col min="3590" max="3590" width="15.7109375" style="31" customWidth="1"/>
    <col min="3591" max="3591" width="15.7109375" style="31" bestFit="1" customWidth="1"/>
    <col min="3592" max="3592" width="19.7109375" style="3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9" style="31" customWidth="1"/>
    <col min="3842" max="3842" width="57.5703125" style="31" customWidth="1"/>
    <col min="3843" max="3843" width="16.42578125" style="31" customWidth="1"/>
    <col min="3844" max="3845" width="17.7109375" style="31" bestFit="1" customWidth="1"/>
    <col min="3846" max="3846" width="15.7109375" style="31" customWidth="1"/>
    <col min="3847" max="3847" width="15.7109375" style="31" bestFit="1" customWidth="1"/>
    <col min="3848" max="3848" width="19.7109375" style="3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9" style="31" customWidth="1"/>
    <col min="4098" max="4098" width="57.5703125" style="31" customWidth="1"/>
    <col min="4099" max="4099" width="16.42578125" style="31" customWidth="1"/>
    <col min="4100" max="4101" width="17.7109375" style="31" bestFit="1" customWidth="1"/>
    <col min="4102" max="4102" width="15.7109375" style="31" customWidth="1"/>
    <col min="4103" max="4103" width="15.7109375" style="31" bestFit="1" customWidth="1"/>
    <col min="4104" max="4104" width="19.7109375" style="3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9" style="31" customWidth="1"/>
    <col min="4354" max="4354" width="57.5703125" style="31" customWidth="1"/>
    <col min="4355" max="4355" width="16.42578125" style="31" customWidth="1"/>
    <col min="4356" max="4357" width="17.7109375" style="31" bestFit="1" customWidth="1"/>
    <col min="4358" max="4358" width="15.7109375" style="31" customWidth="1"/>
    <col min="4359" max="4359" width="15.7109375" style="31" bestFit="1" customWidth="1"/>
    <col min="4360" max="4360" width="19.7109375" style="3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9" style="31" customWidth="1"/>
    <col min="4610" max="4610" width="57.5703125" style="31" customWidth="1"/>
    <col min="4611" max="4611" width="16.42578125" style="31" customWidth="1"/>
    <col min="4612" max="4613" width="17.7109375" style="31" bestFit="1" customWidth="1"/>
    <col min="4614" max="4614" width="15.7109375" style="31" customWidth="1"/>
    <col min="4615" max="4615" width="15.7109375" style="31" bestFit="1" customWidth="1"/>
    <col min="4616" max="4616" width="19.7109375" style="3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9" style="31" customWidth="1"/>
    <col min="4866" max="4866" width="57.5703125" style="31" customWidth="1"/>
    <col min="4867" max="4867" width="16.42578125" style="31" customWidth="1"/>
    <col min="4868" max="4869" width="17.7109375" style="31" bestFit="1" customWidth="1"/>
    <col min="4870" max="4870" width="15.7109375" style="31" customWidth="1"/>
    <col min="4871" max="4871" width="15.7109375" style="31" bestFit="1" customWidth="1"/>
    <col min="4872" max="4872" width="19.7109375" style="3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9" style="31" customWidth="1"/>
    <col min="5122" max="5122" width="57.5703125" style="31" customWidth="1"/>
    <col min="5123" max="5123" width="16.42578125" style="31" customWidth="1"/>
    <col min="5124" max="5125" width="17.7109375" style="31" bestFit="1" customWidth="1"/>
    <col min="5126" max="5126" width="15.7109375" style="31" customWidth="1"/>
    <col min="5127" max="5127" width="15.7109375" style="31" bestFit="1" customWidth="1"/>
    <col min="5128" max="5128" width="19.7109375" style="3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9" style="31" customWidth="1"/>
    <col min="5378" max="5378" width="57.5703125" style="31" customWidth="1"/>
    <col min="5379" max="5379" width="16.42578125" style="31" customWidth="1"/>
    <col min="5380" max="5381" width="17.7109375" style="31" bestFit="1" customWidth="1"/>
    <col min="5382" max="5382" width="15.7109375" style="31" customWidth="1"/>
    <col min="5383" max="5383" width="15.7109375" style="31" bestFit="1" customWidth="1"/>
    <col min="5384" max="5384" width="19.7109375" style="3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9" style="31" customWidth="1"/>
    <col min="5634" max="5634" width="57.5703125" style="31" customWidth="1"/>
    <col min="5635" max="5635" width="16.42578125" style="31" customWidth="1"/>
    <col min="5636" max="5637" width="17.7109375" style="31" bestFit="1" customWidth="1"/>
    <col min="5638" max="5638" width="15.7109375" style="31" customWidth="1"/>
    <col min="5639" max="5639" width="15.7109375" style="31" bestFit="1" customWidth="1"/>
    <col min="5640" max="5640" width="19.7109375" style="3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9" style="31" customWidth="1"/>
    <col min="5890" max="5890" width="57.5703125" style="31" customWidth="1"/>
    <col min="5891" max="5891" width="16.42578125" style="31" customWidth="1"/>
    <col min="5892" max="5893" width="17.7109375" style="31" bestFit="1" customWidth="1"/>
    <col min="5894" max="5894" width="15.7109375" style="31" customWidth="1"/>
    <col min="5895" max="5895" width="15.7109375" style="31" bestFit="1" customWidth="1"/>
    <col min="5896" max="5896" width="19.7109375" style="3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9" style="31" customWidth="1"/>
    <col min="6146" max="6146" width="57.5703125" style="31" customWidth="1"/>
    <col min="6147" max="6147" width="16.42578125" style="31" customWidth="1"/>
    <col min="6148" max="6149" width="17.7109375" style="31" bestFit="1" customWidth="1"/>
    <col min="6150" max="6150" width="15.7109375" style="31" customWidth="1"/>
    <col min="6151" max="6151" width="15.7109375" style="31" bestFit="1" customWidth="1"/>
    <col min="6152" max="6152" width="19.7109375" style="3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9" style="31" customWidth="1"/>
    <col min="6402" max="6402" width="57.5703125" style="31" customWidth="1"/>
    <col min="6403" max="6403" width="16.42578125" style="31" customWidth="1"/>
    <col min="6404" max="6405" width="17.7109375" style="31" bestFit="1" customWidth="1"/>
    <col min="6406" max="6406" width="15.7109375" style="31" customWidth="1"/>
    <col min="6407" max="6407" width="15.7109375" style="31" bestFit="1" customWidth="1"/>
    <col min="6408" max="6408" width="19.7109375" style="3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9" style="31" customWidth="1"/>
    <col min="6658" max="6658" width="57.5703125" style="31" customWidth="1"/>
    <col min="6659" max="6659" width="16.42578125" style="31" customWidth="1"/>
    <col min="6660" max="6661" width="17.7109375" style="31" bestFit="1" customWidth="1"/>
    <col min="6662" max="6662" width="15.7109375" style="31" customWidth="1"/>
    <col min="6663" max="6663" width="15.7109375" style="31" bestFit="1" customWidth="1"/>
    <col min="6664" max="6664" width="19.7109375" style="3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9" style="31" customWidth="1"/>
    <col min="6914" max="6914" width="57.5703125" style="31" customWidth="1"/>
    <col min="6915" max="6915" width="16.42578125" style="31" customWidth="1"/>
    <col min="6916" max="6917" width="17.7109375" style="31" bestFit="1" customWidth="1"/>
    <col min="6918" max="6918" width="15.7109375" style="31" customWidth="1"/>
    <col min="6919" max="6919" width="15.7109375" style="31" bestFit="1" customWidth="1"/>
    <col min="6920" max="6920" width="19.7109375" style="3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9" style="31" customWidth="1"/>
    <col min="7170" max="7170" width="57.5703125" style="31" customWidth="1"/>
    <col min="7171" max="7171" width="16.42578125" style="31" customWidth="1"/>
    <col min="7172" max="7173" width="17.7109375" style="31" bestFit="1" customWidth="1"/>
    <col min="7174" max="7174" width="15.7109375" style="31" customWidth="1"/>
    <col min="7175" max="7175" width="15.7109375" style="31" bestFit="1" customWidth="1"/>
    <col min="7176" max="7176" width="19.7109375" style="3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9" style="31" customWidth="1"/>
    <col min="7426" max="7426" width="57.5703125" style="31" customWidth="1"/>
    <col min="7427" max="7427" width="16.42578125" style="31" customWidth="1"/>
    <col min="7428" max="7429" width="17.7109375" style="31" bestFit="1" customWidth="1"/>
    <col min="7430" max="7430" width="15.7109375" style="31" customWidth="1"/>
    <col min="7431" max="7431" width="15.7109375" style="31" bestFit="1" customWidth="1"/>
    <col min="7432" max="7432" width="19.7109375" style="3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9" style="31" customWidth="1"/>
    <col min="7682" max="7682" width="57.5703125" style="31" customWidth="1"/>
    <col min="7683" max="7683" width="16.42578125" style="31" customWidth="1"/>
    <col min="7684" max="7685" width="17.7109375" style="31" bestFit="1" customWidth="1"/>
    <col min="7686" max="7686" width="15.7109375" style="31" customWidth="1"/>
    <col min="7687" max="7687" width="15.7109375" style="31" bestFit="1" customWidth="1"/>
    <col min="7688" max="7688" width="19.7109375" style="3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9" style="31" customWidth="1"/>
    <col min="7938" max="7938" width="57.5703125" style="31" customWidth="1"/>
    <col min="7939" max="7939" width="16.42578125" style="31" customWidth="1"/>
    <col min="7940" max="7941" width="17.7109375" style="31" bestFit="1" customWidth="1"/>
    <col min="7942" max="7942" width="15.7109375" style="31" customWidth="1"/>
    <col min="7943" max="7943" width="15.7109375" style="31" bestFit="1" customWidth="1"/>
    <col min="7944" max="7944" width="19.7109375" style="3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9" style="31" customWidth="1"/>
    <col min="8194" max="8194" width="57.5703125" style="31" customWidth="1"/>
    <col min="8195" max="8195" width="16.42578125" style="31" customWidth="1"/>
    <col min="8196" max="8197" width="17.7109375" style="31" bestFit="1" customWidth="1"/>
    <col min="8198" max="8198" width="15.7109375" style="31" customWidth="1"/>
    <col min="8199" max="8199" width="15.7109375" style="31" bestFit="1" customWidth="1"/>
    <col min="8200" max="8200" width="19.7109375" style="3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9" style="31" customWidth="1"/>
    <col min="8450" max="8450" width="57.5703125" style="31" customWidth="1"/>
    <col min="8451" max="8451" width="16.42578125" style="31" customWidth="1"/>
    <col min="8452" max="8453" width="17.7109375" style="31" bestFit="1" customWidth="1"/>
    <col min="8454" max="8454" width="15.7109375" style="31" customWidth="1"/>
    <col min="8455" max="8455" width="15.7109375" style="31" bestFit="1" customWidth="1"/>
    <col min="8456" max="8456" width="19.7109375" style="3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9" style="31" customWidth="1"/>
    <col min="8706" max="8706" width="57.5703125" style="31" customWidth="1"/>
    <col min="8707" max="8707" width="16.42578125" style="31" customWidth="1"/>
    <col min="8708" max="8709" width="17.7109375" style="31" bestFit="1" customWidth="1"/>
    <col min="8710" max="8710" width="15.7109375" style="31" customWidth="1"/>
    <col min="8711" max="8711" width="15.7109375" style="31" bestFit="1" customWidth="1"/>
    <col min="8712" max="8712" width="19.7109375" style="3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9" style="31" customWidth="1"/>
    <col min="8962" max="8962" width="57.5703125" style="31" customWidth="1"/>
    <col min="8963" max="8963" width="16.42578125" style="31" customWidth="1"/>
    <col min="8964" max="8965" width="17.7109375" style="31" bestFit="1" customWidth="1"/>
    <col min="8966" max="8966" width="15.7109375" style="31" customWidth="1"/>
    <col min="8967" max="8967" width="15.7109375" style="31" bestFit="1" customWidth="1"/>
    <col min="8968" max="8968" width="19.7109375" style="3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9" style="31" customWidth="1"/>
    <col min="9218" max="9218" width="57.5703125" style="31" customWidth="1"/>
    <col min="9219" max="9219" width="16.42578125" style="31" customWidth="1"/>
    <col min="9220" max="9221" width="17.7109375" style="31" bestFit="1" customWidth="1"/>
    <col min="9222" max="9222" width="15.7109375" style="31" customWidth="1"/>
    <col min="9223" max="9223" width="15.7109375" style="31" bestFit="1" customWidth="1"/>
    <col min="9224" max="9224" width="19.7109375" style="3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9" style="31" customWidth="1"/>
    <col min="9474" max="9474" width="57.5703125" style="31" customWidth="1"/>
    <col min="9475" max="9475" width="16.42578125" style="31" customWidth="1"/>
    <col min="9476" max="9477" width="17.7109375" style="31" bestFit="1" customWidth="1"/>
    <col min="9478" max="9478" width="15.7109375" style="31" customWidth="1"/>
    <col min="9479" max="9479" width="15.7109375" style="31" bestFit="1" customWidth="1"/>
    <col min="9480" max="9480" width="19.7109375" style="3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9" style="31" customWidth="1"/>
    <col min="9730" max="9730" width="57.5703125" style="31" customWidth="1"/>
    <col min="9731" max="9731" width="16.42578125" style="31" customWidth="1"/>
    <col min="9732" max="9733" width="17.7109375" style="31" bestFit="1" customWidth="1"/>
    <col min="9734" max="9734" width="15.7109375" style="31" customWidth="1"/>
    <col min="9735" max="9735" width="15.7109375" style="31" bestFit="1" customWidth="1"/>
    <col min="9736" max="9736" width="19.7109375" style="3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9" style="31" customWidth="1"/>
    <col min="9986" max="9986" width="57.5703125" style="31" customWidth="1"/>
    <col min="9987" max="9987" width="16.42578125" style="31" customWidth="1"/>
    <col min="9988" max="9989" width="17.7109375" style="31" bestFit="1" customWidth="1"/>
    <col min="9990" max="9990" width="15.7109375" style="31" customWidth="1"/>
    <col min="9991" max="9991" width="15.7109375" style="31" bestFit="1" customWidth="1"/>
    <col min="9992" max="9992" width="19.7109375" style="3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9" style="31" customWidth="1"/>
    <col min="10242" max="10242" width="57.5703125" style="31" customWidth="1"/>
    <col min="10243" max="10243" width="16.42578125" style="31" customWidth="1"/>
    <col min="10244" max="10245" width="17.7109375" style="31" bestFit="1" customWidth="1"/>
    <col min="10246" max="10246" width="15.7109375" style="31" customWidth="1"/>
    <col min="10247" max="10247" width="15.7109375" style="31" bestFit="1" customWidth="1"/>
    <col min="10248" max="10248" width="19.7109375" style="3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9" style="31" customWidth="1"/>
    <col min="10498" max="10498" width="57.5703125" style="31" customWidth="1"/>
    <col min="10499" max="10499" width="16.42578125" style="31" customWidth="1"/>
    <col min="10500" max="10501" width="17.7109375" style="31" bestFit="1" customWidth="1"/>
    <col min="10502" max="10502" width="15.7109375" style="31" customWidth="1"/>
    <col min="10503" max="10503" width="15.7109375" style="31" bestFit="1" customWidth="1"/>
    <col min="10504" max="10504" width="19.7109375" style="3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9" style="31" customWidth="1"/>
    <col min="10754" max="10754" width="57.5703125" style="31" customWidth="1"/>
    <col min="10755" max="10755" width="16.42578125" style="31" customWidth="1"/>
    <col min="10756" max="10757" width="17.7109375" style="31" bestFit="1" customWidth="1"/>
    <col min="10758" max="10758" width="15.7109375" style="31" customWidth="1"/>
    <col min="10759" max="10759" width="15.7109375" style="31" bestFit="1" customWidth="1"/>
    <col min="10760" max="10760" width="19.7109375" style="3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9" style="31" customWidth="1"/>
    <col min="11010" max="11010" width="57.5703125" style="31" customWidth="1"/>
    <col min="11011" max="11011" width="16.42578125" style="31" customWidth="1"/>
    <col min="11012" max="11013" width="17.7109375" style="31" bestFit="1" customWidth="1"/>
    <col min="11014" max="11014" width="15.7109375" style="31" customWidth="1"/>
    <col min="11015" max="11015" width="15.7109375" style="31" bestFit="1" customWidth="1"/>
    <col min="11016" max="11016" width="19.7109375" style="3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9" style="31" customWidth="1"/>
    <col min="11266" max="11266" width="57.5703125" style="31" customWidth="1"/>
    <col min="11267" max="11267" width="16.42578125" style="31" customWidth="1"/>
    <col min="11268" max="11269" width="17.7109375" style="31" bestFit="1" customWidth="1"/>
    <col min="11270" max="11270" width="15.7109375" style="31" customWidth="1"/>
    <col min="11271" max="11271" width="15.7109375" style="31" bestFit="1" customWidth="1"/>
    <col min="11272" max="11272" width="19.7109375" style="3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9" style="31" customWidth="1"/>
    <col min="11522" max="11522" width="57.5703125" style="31" customWidth="1"/>
    <col min="11523" max="11523" width="16.42578125" style="31" customWidth="1"/>
    <col min="11524" max="11525" width="17.7109375" style="31" bestFit="1" customWidth="1"/>
    <col min="11526" max="11526" width="15.7109375" style="31" customWidth="1"/>
    <col min="11527" max="11527" width="15.7109375" style="31" bestFit="1" customWidth="1"/>
    <col min="11528" max="11528" width="19.7109375" style="3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9" style="31" customWidth="1"/>
    <col min="11778" max="11778" width="57.5703125" style="31" customWidth="1"/>
    <col min="11779" max="11779" width="16.42578125" style="31" customWidth="1"/>
    <col min="11780" max="11781" width="17.7109375" style="31" bestFit="1" customWidth="1"/>
    <col min="11782" max="11782" width="15.7109375" style="31" customWidth="1"/>
    <col min="11783" max="11783" width="15.7109375" style="31" bestFit="1" customWidth="1"/>
    <col min="11784" max="11784" width="19.7109375" style="3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9" style="31" customWidth="1"/>
    <col min="12034" max="12034" width="57.5703125" style="31" customWidth="1"/>
    <col min="12035" max="12035" width="16.42578125" style="31" customWidth="1"/>
    <col min="12036" max="12037" width="17.7109375" style="31" bestFit="1" customWidth="1"/>
    <col min="12038" max="12038" width="15.7109375" style="31" customWidth="1"/>
    <col min="12039" max="12039" width="15.7109375" style="31" bestFit="1" customWidth="1"/>
    <col min="12040" max="12040" width="19.7109375" style="3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9" style="31" customWidth="1"/>
    <col min="12290" max="12290" width="57.5703125" style="31" customWidth="1"/>
    <col min="12291" max="12291" width="16.42578125" style="31" customWidth="1"/>
    <col min="12292" max="12293" width="17.7109375" style="31" bestFit="1" customWidth="1"/>
    <col min="12294" max="12294" width="15.7109375" style="31" customWidth="1"/>
    <col min="12295" max="12295" width="15.7109375" style="31" bestFit="1" customWidth="1"/>
    <col min="12296" max="12296" width="19.7109375" style="3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9" style="31" customWidth="1"/>
    <col min="12546" max="12546" width="57.5703125" style="31" customWidth="1"/>
    <col min="12547" max="12547" width="16.42578125" style="31" customWidth="1"/>
    <col min="12548" max="12549" width="17.7109375" style="31" bestFit="1" customWidth="1"/>
    <col min="12550" max="12550" width="15.7109375" style="31" customWidth="1"/>
    <col min="12551" max="12551" width="15.7109375" style="31" bestFit="1" customWidth="1"/>
    <col min="12552" max="12552" width="19.7109375" style="3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9" style="31" customWidth="1"/>
    <col min="12802" max="12802" width="57.5703125" style="31" customWidth="1"/>
    <col min="12803" max="12803" width="16.42578125" style="31" customWidth="1"/>
    <col min="12804" max="12805" width="17.7109375" style="31" bestFit="1" customWidth="1"/>
    <col min="12806" max="12806" width="15.7109375" style="31" customWidth="1"/>
    <col min="12807" max="12807" width="15.7109375" style="31" bestFit="1" customWidth="1"/>
    <col min="12808" max="12808" width="19.7109375" style="3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9" style="31" customWidth="1"/>
    <col min="13058" max="13058" width="57.5703125" style="31" customWidth="1"/>
    <col min="13059" max="13059" width="16.42578125" style="31" customWidth="1"/>
    <col min="13060" max="13061" width="17.7109375" style="31" bestFit="1" customWidth="1"/>
    <col min="13062" max="13062" width="15.7109375" style="31" customWidth="1"/>
    <col min="13063" max="13063" width="15.7109375" style="31" bestFit="1" customWidth="1"/>
    <col min="13064" max="13064" width="19.7109375" style="3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9" style="31" customWidth="1"/>
    <col min="13314" max="13314" width="57.5703125" style="31" customWidth="1"/>
    <col min="13315" max="13315" width="16.42578125" style="31" customWidth="1"/>
    <col min="13316" max="13317" width="17.7109375" style="31" bestFit="1" customWidth="1"/>
    <col min="13318" max="13318" width="15.7109375" style="31" customWidth="1"/>
    <col min="13319" max="13319" width="15.7109375" style="31" bestFit="1" customWidth="1"/>
    <col min="13320" max="13320" width="19.7109375" style="3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9" style="31" customWidth="1"/>
    <col min="13570" max="13570" width="57.5703125" style="31" customWidth="1"/>
    <col min="13571" max="13571" width="16.42578125" style="31" customWidth="1"/>
    <col min="13572" max="13573" width="17.7109375" style="31" bestFit="1" customWidth="1"/>
    <col min="13574" max="13574" width="15.7109375" style="31" customWidth="1"/>
    <col min="13575" max="13575" width="15.7109375" style="31" bestFit="1" customWidth="1"/>
    <col min="13576" max="13576" width="19.7109375" style="3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9" style="31" customWidth="1"/>
    <col min="13826" max="13826" width="57.5703125" style="31" customWidth="1"/>
    <col min="13827" max="13827" width="16.42578125" style="31" customWidth="1"/>
    <col min="13828" max="13829" width="17.7109375" style="31" bestFit="1" customWidth="1"/>
    <col min="13830" max="13830" width="15.7109375" style="31" customWidth="1"/>
    <col min="13831" max="13831" width="15.7109375" style="31" bestFit="1" customWidth="1"/>
    <col min="13832" max="13832" width="19.7109375" style="3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9" style="31" customWidth="1"/>
    <col min="14082" max="14082" width="57.5703125" style="31" customWidth="1"/>
    <col min="14083" max="14083" width="16.42578125" style="31" customWidth="1"/>
    <col min="14084" max="14085" width="17.7109375" style="31" bestFit="1" customWidth="1"/>
    <col min="14086" max="14086" width="15.7109375" style="31" customWidth="1"/>
    <col min="14087" max="14087" width="15.7109375" style="31" bestFit="1" customWidth="1"/>
    <col min="14088" max="14088" width="19.7109375" style="3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9" style="31" customWidth="1"/>
    <col min="14338" max="14338" width="57.5703125" style="31" customWidth="1"/>
    <col min="14339" max="14339" width="16.42578125" style="31" customWidth="1"/>
    <col min="14340" max="14341" width="17.7109375" style="31" bestFit="1" customWidth="1"/>
    <col min="14342" max="14342" width="15.7109375" style="31" customWidth="1"/>
    <col min="14343" max="14343" width="15.7109375" style="31" bestFit="1" customWidth="1"/>
    <col min="14344" max="14344" width="19.7109375" style="3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9" style="31" customWidth="1"/>
    <col min="14594" max="14594" width="57.5703125" style="31" customWidth="1"/>
    <col min="14595" max="14595" width="16.42578125" style="31" customWidth="1"/>
    <col min="14596" max="14597" width="17.7109375" style="31" bestFit="1" customWidth="1"/>
    <col min="14598" max="14598" width="15.7109375" style="31" customWidth="1"/>
    <col min="14599" max="14599" width="15.7109375" style="31" bestFit="1" customWidth="1"/>
    <col min="14600" max="14600" width="19.7109375" style="3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9" style="31" customWidth="1"/>
    <col min="14850" max="14850" width="57.5703125" style="31" customWidth="1"/>
    <col min="14851" max="14851" width="16.42578125" style="31" customWidth="1"/>
    <col min="14852" max="14853" width="17.7109375" style="31" bestFit="1" customWidth="1"/>
    <col min="14854" max="14854" width="15.7109375" style="31" customWidth="1"/>
    <col min="14855" max="14855" width="15.7109375" style="31" bestFit="1" customWidth="1"/>
    <col min="14856" max="14856" width="19.7109375" style="3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9" style="31" customWidth="1"/>
    <col min="15106" max="15106" width="57.5703125" style="31" customWidth="1"/>
    <col min="15107" max="15107" width="16.42578125" style="31" customWidth="1"/>
    <col min="15108" max="15109" width="17.7109375" style="31" bestFit="1" customWidth="1"/>
    <col min="15110" max="15110" width="15.7109375" style="31" customWidth="1"/>
    <col min="15111" max="15111" width="15.7109375" style="31" bestFit="1" customWidth="1"/>
    <col min="15112" max="15112" width="19.7109375" style="3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9" style="31" customWidth="1"/>
    <col min="15362" max="15362" width="57.5703125" style="31" customWidth="1"/>
    <col min="15363" max="15363" width="16.42578125" style="31" customWidth="1"/>
    <col min="15364" max="15365" width="17.7109375" style="31" bestFit="1" customWidth="1"/>
    <col min="15366" max="15366" width="15.7109375" style="31" customWidth="1"/>
    <col min="15367" max="15367" width="15.7109375" style="31" bestFit="1" customWidth="1"/>
    <col min="15368" max="15368" width="19.7109375" style="3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9" style="31" customWidth="1"/>
    <col min="15618" max="15618" width="57.5703125" style="31" customWidth="1"/>
    <col min="15619" max="15619" width="16.42578125" style="31" customWidth="1"/>
    <col min="15620" max="15621" width="17.7109375" style="31" bestFit="1" customWidth="1"/>
    <col min="15622" max="15622" width="15.7109375" style="31" customWidth="1"/>
    <col min="15623" max="15623" width="15.7109375" style="31" bestFit="1" customWidth="1"/>
    <col min="15624" max="15624" width="19.7109375" style="3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9" style="31" customWidth="1"/>
    <col min="15874" max="15874" width="57.5703125" style="31" customWidth="1"/>
    <col min="15875" max="15875" width="16.42578125" style="31" customWidth="1"/>
    <col min="15876" max="15877" width="17.7109375" style="31" bestFit="1" customWidth="1"/>
    <col min="15878" max="15878" width="15.7109375" style="31" customWidth="1"/>
    <col min="15879" max="15879" width="15.7109375" style="31" bestFit="1" customWidth="1"/>
    <col min="15880" max="15880" width="19.7109375" style="3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9" style="31" customWidth="1"/>
    <col min="16130" max="16130" width="57.5703125" style="31" customWidth="1"/>
    <col min="16131" max="16131" width="16.42578125" style="31" customWidth="1"/>
    <col min="16132" max="16133" width="17.7109375" style="31" bestFit="1" customWidth="1"/>
    <col min="16134" max="16134" width="15.7109375" style="31" customWidth="1"/>
    <col min="16135" max="16135" width="15.7109375" style="31" bestFit="1" customWidth="1"/>
    <col min="16136" max="16136" width="19.7109375" style="3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20.25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146"/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46" t="s">
        <v>53</v>
      </c>
      <c r="B5" s="146"/>
      <c r="C5" s="146"/>
      <c r="D5" s="146"/>
      <c r="E5" s="146"/>
      <c r="F5" s="146"/>
      <c r="G5" s="146"/>
      <c r="H5" s="146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45" t="s">
        <v>3</v>
      </c>
      <c r="B7" s="145"/>
      <c r="C7" s="50" t="s">
        <v>555</v>
      </c>
      <c r="D7" s="50" t="s">
        <v>550</v>
      </c>
      <c r="E7" s="50" t="s">
        <v>551</v>
      </c>
      <c r="F7" s="50" t="s">
        <v>556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 x14ac:dyDescent="0.2">
      <c r="A8" s="144">
        <v>1</v>
      </c>
      <c r="B8" s="144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27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x14ac:dyDescent="0.2">
      <c r="A10" s="84" t="s">
        <v>29</v>
      </c>
      <c r="B10" s="84" t="s">
        <v>26</v>
      </c>
      <c r="C10" s="85">
        <f>+C11+C13+C15+C17+C23+C25</f>
        <v>2873713.7199999997</v>
      </c>
      <c r="D10" s="86">
        <f>+D11+D13+D15+D17+D23+D25</f>
        <v>3005059</v>
      </c>
      <c r="E10" s="86">
        <f>+E11+E13+E15+E17+E23+E25</f>
        <v>0</v>
      </c>
      <c r="F10" s="85">
        <f>+F11+F13+F15+F17+F23+F25</f>
        <v>3017857.5500000003</v>
      </c>
      <c r="G10" s="85">
        <f>+F10/C10*100</f>
        <v>105.0159425762146</v>
      </c>
      <c r="H10" s="85" t="e">
        <f>+F10/E10*100</f>
        <v>#DIV/0!</v>
      </c>
      <c r="I10" s="56"/>
      <c r="J10" s="56"/>
      <c r="K10" s="56"/>
      <c r="L10" s="56"/>
      <c r="M10" s="55"/>
      <c r="N10" s="55"/>
      <c r="O10" s="55"/>
    </row>
    <row r="11" spans="1:15" x14ac:dyDescent="0.2">
      <c r="A11" s="80" t="s">
        <v>54</v>
      </c>
      <c r="B11" s="81" t="s">
        <v>55</v>
      </c>
      <c r="C11" s="82">
        <f>+C12</f>
        <v>1949952.2</v>
      </c>
      <c r="D11" s="83">
        <f t="shared" ref="D11" si="0">+D12</f>
        <v>2333870</v>
      </c>
      <c r="E11" s="83">
        <f t="shared" ref="E11" si="1">+E12</f>
        <v>0</v>
      </c>
      <c r="F11" s="82">
        <f t="shared" ref="F11" si="2">+F12</f>
        <v>2412708.39</v>
      </c>
      <c r="G11" s="82">
        <f t="shared" ref="G11:G46" si="3">+F11/C11*100</f>
        <v>123.73166839679455</v>
      </c>
      <c r="H11" s="82" t="e">
        <f t="shared" ref="H11:H46" si="4">+F11/E11*100</f>
        <v>#DIV/0!</v>
      </c>
      <c r="I11" s="56"/>
      <c r="J11" s="56"/>
      <c r="K11" s="56"/>
      <c r="L11" s="56"/>
      <c r="M11" s="55"/>
      <c r="N11" s="55"/>
      <c r="O11" s="55"/>
    </row>
    <row r="12" spans="1:15" x14ac:dyDescent="0.2">
      <c r="A12" s="62" t="s">
        <v>56</v>
      </c>
      <c r="B12" s="63" t="s">
        <v>55</v>
      </c>
      <c r="C12" s="43">
        <v>1949952.2</v>
      </c>
      <c r="D12" s="43">
        <v>2333870</v>
      </c>
      <c r="E12" s="43"/>
      <c r="F12" s="43">
        <v>2412708.39</v>
      </c>
      <c r="G12" s="43">
        <f t="shared" si="3"/>
        <v>123.73166839679455</v>
      </c>
      <c r="H12" s="43" t="e">
        <f t="shared" si="4"/>
        <v>#DIV/0!</v>
      </c>
      <c r="I12" s="46"/>
      <c r="J12" s="46"/>
      <c r="K12" s="46"/>
      <c r="L12" s="46"/>
      <c r="M12" s="46"/>
      <c r="N12" s="46"/>
      <c r="O12" s="46"/>
    </row>
    <row r="13" spans="1:15" x14ac:dyDescent="0.2">
      <c r="A13" s="80" t="s">
        <v>81</v>
      </c>
      <c r="B13" s="81" t="s">
        <v>485</v>
      </c>
      <c r="C13" s="82">
        <f>+C14</f>
        <v>221211.83</v>
      </c>
      <c r="D13" s="83">
        <f t="shared" ref="D13" si="5">+D14</f>
        <v>321967</v>
      </c>
      <c r="E13" s="83">
        <f t="shared" ref="E13" si="6">+E14</f>
        <v>0</v>
      </c>
      <c r="F13" s="82">
        <f t="shared" ref="F13" si="7">+F14</f>
        <v>303242.11</v>
      </c>
      <c r="G13" s="82">
        <f t="shared" si="3"/>
        <v>137.08223018633316</v>
      </c>
      <c r="H13" s="82" t="e">
        <f t="shared" si="4"/>
        <v>#DIV/0!</v>
      </c>
      <c r="I13" s="56"/>
      <c r="J13" s="56"/>
      <c r="K13" s="56"/>
      <c r="L13" s="56"/>
      <c r="M13" s="55"/>
      <c r="N13" s="55"/>
      <c r="O13" s="55"/>
    </row>
    <row r="14" spans="1:15" x14ac:dyDescent="0.2">
      <c r="A14" s="62" t="s">
        <v>83</v>
      </c>
      <c r="B14" s="63" t="s">
        <v>485</v>
      </c>
      <c r="C14" s="43">
        <v>221211.83</v>
      </c>
      <c r="D14" s="44">
        <v>321967</v>
      </c>
      <c r="E14" s="44"/>
      <c r="F14" s="43">
        <v>303242.11</v>
      </c>
      <c r="G14" s="43">
        <f t="shared" si="3"/>
        <v>137.08223018633316</v>
      </c>
      <c r="H14" s="43" t="e">
        <f t="shared" si="4"/>
        <v>#DIV/0!</v>
      </c>
      <c r="I14" s="46"/>
      <c r="J14" s="46"/>
      <c r="K14" s="46"/>
      <c r="L14" s="46"/>
      <c r="M14" s="46"/>
      <c r="N14" s="46"/>
      <c r="O14" s="46"/>
    </row>
    <row r="15" spans="1:15" x14ac:dyDescent="0.2">
      <c r="A15" s="80" t="s">
        <v>57</v>
      </c>
      <c r="B15" s="81" t="s">
        <v>58</v>
      </c>
      <c r="C15" s="82">
        <f>+C16</f>
        <v>38241.25</v>
      </c>
      <c r="D15" s="83">
        <f t="shared" ref="D15" si="8">+D16</f>
        <v>14350</v>
      </c>
      <c r="E15" s="83">
        <f t="shared" ref="E15" si="9">+E16</f>
        <v>0</v>
      </c>
      <c r="F15" s="82">
        <f t="shared" ref="F15" si="10">+F16</f>
        <v>34141.68</v>
      </c>
      <c r="G15" s="82">
        <f t="shared" si="3"/>
        <v>89.2797175824535</v>
      </c>
      <c r="H15" s="82" t="e">
        <f t="shared" si="4"/>
        <v>#DIV/0!</v>
      </c>
      <c r="I15" s="56"/>
      <c r="J15" s="56"/>
      <c r="K15" s="56"/>
      <c r="L15" s="56"/>
      <c r="M15" s="55"/>
      <c r="N15" s="55"/>
      <c r="O15" s="55"/>
    </row>
    <row r="16" spans="1:15" x14ac:dyDescent="0.2">
      <c r="A16" s="62" t="s">
        <v>60</v>
      </c>
      <c r="B16" s="63" t="s">
        <v>61</v>
      </c>
      <c r="C16" s="43">
        <v>38241.25</v>
      </c>
      <c r="D16" s="44">
        <v>14350</v>
      </c>
      <c r="E16" s="44"/>
      <c r="F16" s="43">
        <v>34141.68</v>
      </c>
      <c r="G16" s="43">
        <f t="shared" si="3"/>
        <v>89.2797175824535</v>
      </c>
      <c r="H16" s="43" t="e">
        <f t="shared" si="4"/>
        <v>#DIV/0!</v>
      </c>
      <c r="I16" s="46"/>
      <c r="J16" s="46"/>
      <c r="K16" s="46"/>
      <c r="L16" s="46"/>
      <c r="M16" s="46"/>
      <c r="N16" s="46"/>
      <c r="O16" s="46"/>
    </row>
    <row r="17" spans="1:15" x14ac:dyDescent="0.2">
      <c r="A17" s="80" t="s">
        <v>62</v>
      </c>
      <c r="B17" s="81" t="s">
        <v>63</v>
      </c>
      <c r="C17" s="82">
        <f>SUM(C18:C22)</f>
        <v>591545.61</v>
      </c>
      <c r="D17" s="83">
        <f>SUM(D18:D22)</f>
        <v>334872</v>
      </c>
      <c r="E17" s="83">
        <f>SUM(E18:E22)</f>
        <v>0</v>
      </c>
      <c r="F17" s="82">
        <f>SUM(F18:F22)</f>
        <v>267765.37</v>
      </c>
      <c r="G17" s="82">
        <f t="shared" si="3"/>
        <v>45.265380297556426</v>
      </c>
      <c r="H17" s="82" t="e">
        <f t="shared" si="4"/>
        <v>#DIV/0!</v>
      </c>
      <c r="I17" s="56"/>
      <c r="J17" s="56"/>
      <c r="K17" s="56"/>
      <c r="L17" s="56"/>
      <c r="M17" s="55"/>
      <c r="N17" s="55"/>
      <c r="O17" s="55"/>
    </row>
    <row r="18" spans="1:15" x14ac:dyDescent="0.2">
      <c r="A18" s="62" t="s">
        <v>64</v>
      </c>
      <c r="B18" s="63" t="s">
        <v>65</v>
      </c>
      <c r="C18" s="43"/>
      <c r="D18" s="44"/>
      <c r="E18" s="44"/>
      <c r="F18" s="43"/>
      <c r="G18" s="43" t="e">
        <f t="shared" si="3"/>
        <v>#DIV/0!</v>
      </c>
      <c r="H18" s="43" t="e">
        <f t="shared" si="4"/>
        <v>#DIV/0!</v>
      </c>
      <c r="I18" s="46"/>
      <c r="J18" s="46"/>
      <c r="K18" s="46"/>
      <c r="L18" s="46"/>
      <c r="M18" s="46"/>
      <c r="N18" s="46"/>
      <c r="O18" s="46"/>
    </row>
    <row r="19" spans="1:15" x14ac:dyDescent="0.2">
      <c r="A19" s="62" t="s">
        <v>75</v>
      </c>
      <c r="B19" s="63" t="s">
        <v>76</v>
      </c>
      <c r="C19" s="43">
        <v>152798.70000000001</v>
      </c>
      <c r="D19" s="44">
        <v>174195</v>
      </c>
      <c r="E19" s="44"/>
      <c r="F19" s="43">
        <v>130058.48</v>
      </c>
      <c r="G19" s="43">
        <f t="shared" si="3"/>
        <v>85.117530450193613</v>
      </c>
      <c r="H19" s="43" t="e">
        <f t="shared" si="4"/>
        <v>#DIV/0!</v>
      </c>
      <c r="I19" s="46"/>
      <c r="J19" s="46"/>
      <c r="K19" s="46"/>
      <c r="L19" s="46"/>
      <c r="M19" s="46"/>
      <c r="N19" s="46"/>
      <c r="O19" s="46"/>
    </row>
    <row r="20" spans="1:15" x14ac:dyDescent="0.2">
      <c r="A20" s="62" t="s">
        <v>66</v>
      </c>
      <c r="B20" s="63" t="s">
        <v>67</v>
      </c>
      <c r="C20" s="43">
        <v>438746.91</v>
      </c>
      <c r="D20" s="44">
        <v>160677</v>
      </c>
      <c r="E20" s="44"/>
      <c r="F20" s="43">
        <v>137706.89000000001</v>
      </c>
      <c r="G20" s="43">
        <f t="shared" si="3"/>
        <v>31.386406801132804</v>
      </c>
      <c r="H20" s="43" t="e">
        <f t="shared" si="4"/>
        <v>#DIV/0!</v>
      </c>
      <c r="I20" s="46"/>
      <c r="J20" s="46"/>
      <c r="K20" s="46"/>
      <c r="L20" s="46"/>
      <c r="M20" s="46"/>
      <c r="N20" s="46"/>
      <c r="O20" s="46"/>
    </row>
    <row r="21" spans="1:15" x14ac:dyDescent="0.2">
      <c r="A21" s="62" t="s">
        <v>68</v>
      </c>
      <c r="B21" s="63" t="s">
        <v>69</v>
      </c>
      <c r="C21" s="43"/>
      <c r="D21" s="44"/>
      <c r="E21" s="44"/>
      <c r="F21" s="43"/>
      <c r="G21" s="43" t="e">
        <f t="shared" si="3"/>
        <v>#DIV/0!</v>
      </c>
      <c r="H21" s="43" t="e">
        <f t="shared" si="4"/>
        <v>#DIV/0!</v>
      </c>
      <c r="I21" s="46"/>
      <c r="J21" s="46"/>
      <c r="K21" s="46"/>
      <c r="L21" s="46"/>
      <c r="M21" s="46"/>
      <c r="N21" s="46"/>
      <c r="O21" s="46"/>
    </row>
    <row r="22" spans="1:15" x14ac:dyDescent="0.2">
      <c r="A22" s="62" t="s">
        <v>70</v>
      </c>
      <c r="B22" s="63" t="s">
        <v>71</v>
      </c>
      <c r="C22" s="43"/>
      <c r="D22" s="44"/>
      <c r="E22" s="44"/>
      <c r="F22" s="43"/>
      <c r="G22" s="43" t="e">
        <f t="shared" si="3"/>
        <v>#DIV/0!</v>
      </c>
      <c r="H22" s="43" t="e">
        <f t="shared" si="4"/>
        <v>#DIV/0!</v>
      </c>
      <c r="I22" s="46"/>
      <c r="J22" s="46"/>
      <c r="K22" s="46"/>
      <c r="L22" s="46"/>
      <c r="M22" s="46"/>
      <c r="N22" s="46"/>
      <c r="O22" s="46"/>
    </row>
    <row r="23" spans="1:15" x14ac:dyDescent="0.2">
      <c r="A23" s="80" t="s">
        <v>30</v>
      </c>
      <c r="B23" s="81" t="s">
        <v>486</v>
      </c>
      <c r="C23" s="82">
        <f>+C24</f>
        <v>72762.83</v>
      </c>
      <c r="D23" s="83">
        <f t="shared" ref="D23" si="11">+D24</f>
        <v>0</v>
      </c>
      <c r="E23" s="83">
        <f t="shared" ref="E23" si="12">+E24</f>
        <v>0</v>
      </c>
      <c r="F23" s="82">
        <f t="shared" ref="F23" si="13">+F24</f>
        <v>0</v>
      </c>
      <c r="G23" s="82">
        <f t="shared" si="3"/>
        <v>0</v>
      </c>
      <c r="H23" s="82" t="e">
        <f t="shared" si="4"/>
        <v>#DIV/0!</v>
      </c>
      <c r="I23" s="56"/>
      <c r="J23" s="56"/>
      <c r="K23" s="56"/>
      <c r="L23" s="56"/>
      <c r="M23" s="55"/>
      <c r="N23" s="55"/>
      <c r="O23" s="55"/>
    </row>
    <row r="24" spans="1:15" x14ac:dyDescent="0.2">
      <c r="A24" s="62" t="s">
        <v>32</v>
      </c>
      <c r="B24" s="63" t="s">
        <v>486</v>
      </c>
      <c r="C24" s="43">
        <v>72762.83</v>
      </c>
      <c r="D24" s="44"/>
      <c r="E24" s="44"/>
      <c r="F24" s="43">
        <v>0</v>
      </c>
      <c r="G24" s="43">
        <f t="shared" si="3"/>
        <v>0</v>
      </c>
      <c r="H24" s="43" t="e">
        <f t="shared" si="4"/>
        <v>#DIV/0!</v>
      </c>
      <c r="I24" s="46"/>
      <c r="J24" s="46"/>
      <c r="K24" s="46"/>
      <c r="L24" s="46"/>
      <c r="M24" s="46"/>
      <c r="N24" s="46"/>
      <c r="O24" s="46"/>
    </row>
    <row r="25" spans="1:15" x14ac:dyDescent="0.2">
      <c r="A25" s="80" t="s">
        <v>337</v>
      </c>
      <c r="B25" s="81" t="s">
        <v>487</v>
      </c>
      <c r="C25" s="82">
        <f>+C26</f>
        <v>0</v>
      </c>
      <c r="D25" s="83">
        <f t="shared" ref="D25" si="14">+D26</f>
        <v>0</v>
      </c>
      <c r="E25" s="83">
        <f t="shared" ref="E25" si="15">+E26</f>
        <v>0</v>
      </c>
      <c r="F25" s="82">
        <f t="shared" ref="F25" si="16">+F26</f>
        <v>0</v>
      </c>
      <c r="G25" s="82" t="e">
        <f t="shared" si="3"/>
        <v>#DIV/0!</v>
      </c>
      <c r="H25" s="82" t="e">
        <f t="shared" si="4"/>
        <v>#DIV/0!</v>
      </c>
      <c r="I25" s="56"/>
      <c r="J25" s="56"/>
      <c r="K25" s="56"/>
      <c r="L25" s="56"/>
      <c r="M25" s="55"/>
      <c r="N25" s="55"/>
      <c r="O25" s="55"/>
    </row>
    <row r="26" spans="1:15" x14ac:dyDescent="0.2">
      <c r="A26" s="62" t="s">
        <v>339</v>
      </c>
      <c r="B26" s="63" t="s">
        <v>487</v>
      </c>
      <c r="C26" s="43"/>
      <c r="D26" s="44"/>
      <c r="E26" s="44"/>
      <c r="F26" s="43"/>
      <c r="G26" s="43" t="e">
        <f t="shared" si="3"/>
        <v>#DIV/0!</v>
      </c>
      <c r="H26" s="43" t="e">
        <f t="shared" si="4"/>
        <v>#DIV/0!</v>
      </c>
      <c r="I26" s="46"/>
      <c r="J26" s="46"/>
      <c r="K26" s="46"/>
      <c r="L26" s="46"/>
      <c r="M26" s="46"/>
      <c r="N26" s="46"/>
      <c r="O26" s="46"/>
    </row>
    <row r="27" spans="1:15" x14ac:dyDescent="0.2">
      <c r="A27" s="84" t="s">
        <v>72</v>
      </c>
      <c r="B27" s="84" t="s">
        <v>26</v>
      </c>
      <c r="C27" s="85">
        <f>+C28+C31+C33+C35+C41+C43+C45</f>
        <v>2834634.44</v>
      </c>
      <c r="D27" s="86">
        <f>+D28+D31+D33+D35+D41+D43+D45</f>
        <v>3005059</v>
      </c>
      <c r="E27" s="86">
        <f>+E28+E31+E33+E35+E41+E43+E45</f>
        <v>0</v>
      </c>
      <c r="F27" s="85">
        <f>+F28+F31+F33+F35+F41+F43+F45</f>
        <v>2834097.54</v>
      </c>
      <c r="G27" s="85">
        <f t="shared" si="3"/>
        <v>99.981059286078533</v>
      </c>
      <c r="H27" s="85" t="e">
        <f t="shared" si="4"/>
        <v>#DIV/0!</v>
      </c>
      <c r="I27" s="57"/>
      <c r="J27" s="57"/>
      <c r="K27" s="57"/>
      <c r="L27" s="57"/>
      <c r="M27" s="57"/>
      <c r="N27" s="57"/>
      <c r="O27" s="57"/>
    </row>
    <row r="28" spans="1:15" x14ac:dyDescent="0.2">
      <c r="A28" s="80" t="s">
        <v>54</v>
      </c>
      <c r="B28" s="81" t="s">
        <v>55</v>
      </c>
      <c r="C28" s="82">
        <f>+C29+C30</f>
        <v>2188613.54</v>
      </c>
      <c r="D28" s="83">
        <f>+D29+D30</f>
        <v>2333870</v>
      </c>
      <c r="E28" s="83">
        <f>+E29+E30</f>
        <v>0</v>
      </c>
      <c r="F28" s="82">
        <f>+F29+F30</f>
        <v>2355644.9700000002</v>
      </c>
      <c r="G28" s="82">
        <f t="shared" si="3"/>
        <v>107.63183755136598</v>
      </c>
      <c r="H28" s="82" t="e">
        <f t="shared" si="4"/>
        <v>#DIV/0!</v>
      </c>
      <c r="I28" s="56"/>
      <c r="J28" s="56"/>
      <c r="K28" s="56"/>
      <c r="L28" s="56"/>
      <c r="M28" s="55"/>
      <c r="N28" s="55"/>
      <c r="O28" s="55"/>
    </row>
    <row r="29" spans="1:15" x14ac:dyDescent="0.2">
      <c r="A29" s="62" t="s">
        <v>56</v>
      </c>
      <c r="B29" s="63" t="s">
        <v>55</v>
      </c>
      <c r="C29" s="43">
        <v>2188613.54</v>
      </c>
      <c r="D29" s="44">
        <v>2333870</v>
      </c>
      <c r="E29" s="44"/>
      <c r="F29" s="43">
        <v>2355644.9700000002</v>
      </c>
      <c r="G29" s="43">
        <f t="shared" si="3"/>
        <v>107.63183755136598</v>
      </c>
      <c r="H29" s="43" t="e">
        <f t="shared" si="4"/>
        <v>#DIV/0!</v>
      </c>
      <c r="I29" s="46"/>
      <c r="J29" s="46"/>
      <c r="K29" s="46"/>
      <c r="L29" s="46"/>
      <c r="M29" s="46"/>
      <c r="N29" s="46"/>
      <c r="O29" s="46"/>
    </row>
    <row r="30" spans="1:15" x14ac:dyDescent="0.2">
      <c r="A30" s="62" t="s">
        <v>73</v>
      </c>
      <c r="B30" s="63" t="s">
        <v>74</v>
      </c>
      <c r="C30" s="43"/>
      <c r="D30" s="44"/>
      <c r="E30" s="44"/>
      <c r="F30" s="43"/>
      <c r="G30" s="43" t="e">
        <f t="shared" si="3"/>
        <v>#DIV/0!</v>
      </c>
      <c r="H30" s="43" t="e">
        <f t="shared" si="4"/>
        <v>#DIV/0!</v>
      </c>
      <c r="I30" s="46"/>
      <c r="J30" s="46"/>
      <c r="K30" s="46"/>
      <c r="L30" s="46"/>
      <c r="M30" s="46"/>
      <c r="N30" s="46"/>
      <c r="O30" s="46"/>
    </row>
    <row r="31" spans="1:15" x14ac:dyDescent="0.2">
      <c r="A31" s="80" t="s">
        <v>81</v>
      </c>
      <c r="B31" s="81" t="s">
        <v>485</v>
      </c>
      <c r="C31" s="82">
        <f>+C32</f>
        <v>274481.06</v>
      </c>
      <c r="D31" s="83">
        <f t="shared" ref="D31" si="17">+D32</f>
        <v>321967</v>
      </c>
      <c r="E31" s="83">
        <f t="shared" ref="E31" si="18">+E32</f>
        <v>0</v>
      </c>
      <c r="F31" s="82">
        <f t="shared" ref="F31" si="19">+F32</f>
        <v>265845.78000000003</v>
      </c>
      <c r="G31" s="82">
        <f t="shared" si="3"/>
        <v>96.853961435444774</v>
      </c>
      <c r="H31" s="82" t="e">
        <f t="shared" si="4"/>
        <v>#DIV/0!</v>
      </c>
      <c r="I31" s="56"/>
      <c r="J31" s="56"/>
      <c r="K31" s="56"/>
      <c r="L31" s="56"/>
      <c r="M31" s="55"/>
      <c r="N31" s="55"/>
      <c r="O31" s="55"/>
    </row>
    <row r="32" spans="1:15" x14ac:dyDescent="0.2">
      <c r="A32" s="62" t="s">
        <v>83</v>
      </c>
      <c r="B32" s="63" t="s">
        <v>485</v>
      </c>
      <c r="C32" s="43">
        <v>274481.06</v>
      </c>
      <c r="D32" s="44">
        <v>321967</v>
      </c>
      <c r="E32" s="44"/>
      <c r="F32" s="43">
        <v>265845.78000000003</v>
      </c>
      <c r="G32" s="43">
        <f t="shared" si="3"/>
        <v>96.853961435444774</v>
      </c>
      <c r="H32" s="43" t="e">
        <f t="shared" si="4"/>
        <v>#DIV/0!</v>
      </c>
      <c r="I32" s="46"/>
      <c r="J32" s="46"/>
      <c r="K32" s="46"/>
      <c r="L32" s="46"/>
      <c r="M32" s="46"/>
      <c r="N32" s="46"/>
      <c r="O32" s="46"/>
    </row>
    <row r="33" spans="1:15" x14ac:dyDescent="0.2">
      <c r="A33" s="80" t="s">
        <v>57</v>
      </c>
      <c r="B33" s="81" t="s">
        <v>58</v>
      </c>
      <c r="C33" s="82">
        <f>+C34</f>
        <v>51883.82</v>
      </c>
      <c r="D33" s="83">
        <f t="shared" ref="D33" si="20">+D34</f>
        <v>14350</v>
      </c>
      <c r="E33" s="83">
        <f t="shared" ref="E33" si="21">+E34</f>
        <v>0</v>
      </c>
      <c r="F33" s="82">
        <f t="shared" ref="F33" si="22">+F34</f>
        <v>297</v>
      </c>
      <c r="G33" s="82">
        <f t="shared" si="3"/>
        <v>0.57243279311353712</v>
      </c>
      <c r="H33" s="82" t="e">
        <f t="shared" si="4"/>
        <v>#DIV/0!</v>
      </c>
      <c r="I33" s="56"/>
      <c r="J33" s="56"/>
      <c r="K33" s="56"/>
      <c r="L33" s="56"/>
      <c r="M33" s="55"/>
      <c r="N33" s="55"/>
      <c r="O33" s="55"/>
    </row>
    <row r="34" spans="1:15" x14ac:dyDescent="0.2">
      <c r="A34" s="62" t="s">
        <v>60</v>
      </c>
      <c r="B34" s="63" t="s">
        <v>61</v>
      </c>
      <c r="C34" s="43">
        <v>51883.82</v>
      </c>
      <c r="D34" s="44">
        <v>14350</v>
      </c>
      <c r="E34" s="44"/>
      <c r="F34" s="43">
        <v>297</v>
      </c>
      <c r="G34" s="43">
        <f t="shared" si="3"/>
        <v>0.57243279311353712</v>
      </c>
      <c r="H34" s="43" t="e">
        <f t="shared" si="4"/>
        <v>#DIV/0!</v>
      </c>
      <c r="I34" s="46"/>
      <c r="J34" s="46"/>
      <c r="K34" s="46"/>
      <c r="L34" s="46"/>
      <c r="M34" s="46"/>
      <c r="N34" s="46"/>
      <c r="O34" s="46"/>
    </row>
    <row r="35" spans="1:15" x14ac:dyDescent="0.2">
      <c r="A35" s="80" t="s">
        <v>62</v>
      </c>
      <c r="B35" s="81" t="s">
        <v>63</v>
      </c>
      <c r="C35" s="82">
        <f>SUM(C36:C40)</f>
        <v>268310.23</v>
      </c>
      <c r="D35" s="83">
        <f>SUM(D36:D40)</f>
        <v>334872</v>
      </c>
      <c r="E35" s="83">
        <f>SUM(E36:E40)</f>
        <v>0</v>
      </c>
      <c r="F35" s="82">
        <f>SUM(F36:F40)</f>
        <v>212309.79</v>
      </c>
      <c r="G35" s="82">
        <f t="shared" si="3"/>
        <v>79.128473782009735</v>
      </c>
      <c r="H35" s="82" t="e">
        <f t="shared" si="4"/>
        <v>#DIV/0!</v>
      </c>
      <c r="I35" s="56"/>
      <c r="J35" s="56"/>
      <c r="K35" s="56"/>
      <c r="L35" s="56"/>
      <c r="M35" s="55"/>
      <c r="N35" s="55"/>
      <c r="O35" s="55"/>
    </row>
    <row r="36" spans="1:15" x14ac:dyDescent="0.2">
      <c r="A36" s="62" t="s">
        <v>64</v>
      </c>
      <c r="B36" s="63" t="s">
        <v>65</v>
      </c>
      <c r="C36" s="43"/>
      <c r="D36" s="44"/>
      <c r="E36" s="44"/>
      <c r="F36" s="43"/>
      <c r="G36" s="43" t="e">
        <f t="shared" si="3"/>
        <v>#DIV/0!</v>
      </c>
      <c r="H36" s="43" t="e">
        <f t="shared" si="4"/>
        <v>#DIV/0!</v>
      </c>
      <c r="I36" s="46"/>
      <c r="J36" s="46"/>
      <c r="K36" s="46"/>
      <c r="L36" s="46"/>
      <c r="M36" s="46"/>
      <c r="N36" s="46"/>
      <c r="O36" s="46"/>
    </row>
    <row r="37" spans="1:15" x14ac:dyDescent="0.2">
      <c r="A37" s="62" t="s">
        <v>75</v>
      </c>
      <c r="B37" s="63" t="s">
        <v>76</v>
      </c>
      <c r="C37" s="43">
        <v>80857.279999999999</v>
      </c>
      <c r="D37" s="44">
        <v>174195</v>
      </c>
      <c r="E37" s="44"/>
      <c r="F37" s="43">
        <v>149449.01</v>
      </c>
      <c r="G37" s="43">
        <f>+F37/C37*100</f>
        <v>184.83061760177935</v>
      </c>
      <c r="H37" s="43" t="e">
        <f>+F37/E37*100</f>
        <v>#DIV/0!</v>
      </c>
      <c r="I37" s="46"/>
      <c r="J37" s="46"/>
      <c r="K37" s="46"/>
      <c r="L37" s="46"/>
      <c r="M37" s="46"/>
      <c r="N37" s="46"/>
      <c r="O37" s="46"/>
    </row>
    <row r="38" spans="1:15" x14ac:dyDescent="0.2">
      <c r="A38" s="62" t="s">
        <v>66</v>
      </c>
      <c r="B38" s="63" t="s">
        <v>67</v>
      </c>
      <c r="C38" s="43">
        <v>187452.95</v>
      </c>
      <c r="D38" s="44">
        <v>160677</v>
      </c>
      <c r="E38" s="44"/>
      <c r="F38" s="43">
        <v>17760.21</v>
      </c>
      <c r="G38" s="43">
        <f t="shared" si="3"/>
        <v>9.4744894652231384</v>
      </c>
      <c r="H38" s="43" t="e">
        <f t="shared" si="4"/>
        <v>#DIV/0!</v>
      </c>
      <c r="I38" s="46"/>
      <c r="J38" s="46"/>
      <c r="K38" s="46"/>
      <c r="L38" s="46"/>
      <c r="M38" s="46"/>
      <c r="N38" s="46"/>
      <c r="O38" s="46"/>
    </row>
    <row r="39" spans="1:15" x14ac:dyDescent="0.2">
      <c r="A39" s="62" t="s">
        <v>68</v>
      </c>
      <c r="B39" s="63" t="s">
        <v>69</v>
      </c>
      <c r="C39" s="43"/>
      <c r="D39" s="44"/>
      <c r="E39" s="44"/>
      <c r="F39" s="43">
        <v>45100.57</v>
      </c>
      <c r="G39" s="43" t="e">
        <f>+F39/C39*100</f>
        <v>#DIV/0!</v>
      </c>
      <c r="H39" s="43" t="e">
        <f>+F39/E39*100</f>
        <v>#DIV/0!</v>
      </c>
      <c r="I39" s="46"/>
      <c r="J39" s="46"/>
      <c r="K39" s="46"/>
      <c r="L39" s="46"/>
      <c r="M39" s="46"/>
      <c r="N39" s="46"/>
      <c r="O39" s="46"/>
    </row>
    <row r="40" spans="1:15" x14ac:dyDescent="0.2">
      <c r="A40" s="62" t="s">
        <v>70</v>
      </c>
      <c r="B40" s="63" t="s">
        <v>71</v>
      </c>
      <c r="C40" s="43"/>
      <c r="D40" s="44"/>
      <c r="E40" s="44"/>
      <c r="F40" s="43"/>
      <c r="G40" s="43" t="e">
        <f t="shared" si="3"/>
        <v>#DIV/0!</v>
      </c>
      <c r="H40" s="43" t="e">
        <f t="shared" si="4"/>
        <v>#DIV/0!</v>
      </c>
      <c r="I40" s="46"/>
      <c r="J40" s="46"/>
      <c r="K40" s="46"/>
      <c r="L40" s="46"/>
      <c r="M40" s="46"/>
      <c r="N40" s="46"/>
      <c r="O40" s="46"/>
    </row>
    <row r="41" spans="1:15" x14ac:dyDescent="0.2">
      <c r="A41" s="80" t="s">
        <v>30</v>
      </c>
      <c r="B41" s="81" t="s">
        <v>486</v>
      </c>
      <c r="C41" s="82">
        <f>+C42</f>
        <v>51345.79</v>
      </c>
      <c r="D41" s="83">
        <f t="shared" ref="D41" si="23">+D42</f>
        <v>0</v>
      </c>
      <c r="E41" s="83">
        <f t="shared" ref="E41" si="24">+E42</f>
        <v>0</v>
      </c>
      <c r="F41" s="82">
        <f t="shared" ref="F41" si="25">+F42</f>
        <v>0</v>
      </c>
      <c r="G41" s="82">
        <f t="shared" si="3"/>
        <v>0</v>
      </c>
      <c r="H41" s="82" t="e">
        <f t="shared" si="4"/>
        <v>#DIV/0!</v>
      </c>
      <c r="I41" s="56"/>
      <c r="J41" s="56"/>
      <c r="K41" s="56"/>
      <c r="L41" s="56"/>
      <c r="M41" s="55"/>
      <c r="N41" s="55"/>
      <c r="O41" s="55"/>
    </row>
    <row r="42" spans="1:15" x14ac:dyDescent="0.2">
      <c r="A42" s="62" t="s">
        <v>32</v>
      </c>
      <c r="B42" s="63" t="s">
        <v>486</v>
      </c>
      <c r="C42" s="43">
        <v>51345.79</v>
      </c>
      <c r="D42" s="44"/>
      <c r="E42" s="44"/>
      <c r="F42" s="43"/>
      <c r="G42" s="43">
        <f t="shared" si="3"/>
        <v>0</v>
      </c>
      <c r="H42" s="43" t="e">
        <f t="shared" si="4"/>
        <v>#DIV/0!</v>
      </c>
      <c r="I42" s="46"/>
      <c r="J42" s="46"/>
      <c r="K42" s="46"/>
      <c r="L42" s="46"/>
      <c r="M42" s="46"/>
      <c r="N42" s="46"/>
      <c r="O42" s="46"/>
    </row>
    <row r="43" spans="1:15" x14ac:dyDescent="0.2">
      <c r="A43" s="80" t="s">
        <v>337</v>
      </c>
      <c r="B43" s="81" t="s">
        <v>487</v>
      </c>
      <c r="C43" s="82">
        <f>+C44</f>
        <v>0</v>
      </c>
      <c r="D43" s="83">
        <f t="shared" ref="D43" si="26">+D44</f>
        <v>0</v>
      </c>
      <c r="E43" s="83">
        <f t="shared" ref="E43" si="27">+E44</f>
        <v>0</v>
      </c>
      <c r="F43" s="82">
        <f t="shared" ref="F43" si="28">+F44</f>
        <v>0</v>
      </c>
      <c r="G43" s="82" t="e">
        <f t="shared" si="3"/>
        <v>#DIV/0!</v>
      </c>
      <c r="H43" s="82" t="e">
        <f t="shared" si="4"/>
        <v>#DIV/0!</v>
      </c>
      <c r="I43" s="56"/>
      <c r="J43" s="56"/>
      <c r="K43" s="56"/>
      <c r="L43" s="56"/>
      <c r="M43" s="55"/>
      <c r="N43" s="55"/>
      <c r="O43" s="55"/>
    </row>
    <row r="44" spans="1:15" x14ac:dyDescent="0.2">
      <c r="A44" s="62" t="s">
        <v>339</v>
      </c>
      <c r="B44" s="63" t="s">
        <v>487</v>
      </c>
      <c r="C44" s="43"/>
      <c r="D44" s="44"/>
      <c r="E44" s="44"/>
      <c r="F44" s="43"/>
      <c r="G44" s="43" t="e">
        <f t="shared" si="3"/>
        <v>#DIV/0!</v>
      </c>
      <c r="H44" s="43" t="e">
        <f t="shared" si="4"/>
        <v>#DIV/0!</v>
      </c>
      <c r="I44" s="46"/>
      <c r="J44" s="46"/>
      <c r="K44" s="46"/>
      <c r="L44" s="46"/>
      <c r="M44" s="46"/>
      <c r="N44" s="46"/>
      <c r="O44" s="46"/>
    </row>
    <row r="45" spans="1:15" x14ac:dyDescent="0.2">
      <c r="A45" s="80" t="s">
        <v>77</v>
      </c>
      <c r="B45" s="81" t="s">
        <v>78</v>
      </c>
      <c r="C45" s="82">
        <f>+C46</f>
        <v>0</v>
      </c>
      <c r="D45" s="83">
        <f t="shared" ref="D45:F45" si="29">+D46</f>
        <v>0</v>
      </c>
      <c r="E45" s="83">
        <f t="shared" si="29"/>
        <v>0</v>
      </c>
      <c r="F45" s="82">
        <f t="shared" si="29"/>
        <v>0</v>
      </c>
      <c r="G45" s="82" t="e">
        <f t="shared" si="3"/>
        <v>#DIV/0!</v>
      </c>
      <c r="H45" s="82" t="e">
        <f t="shared" si="4"/>
        <v>#DIV/0!</v>
      </c>
      <c r="I45" s="56"/>
      <c r="J45" s="56"/>
      <c r="K45" s="56"/>
      <c r="L45" s="56"/>
      <c r="M45" s="55"/>
      <c r="N45" s="55"/>
      <c r="O45" s="55"/>
    </row>
    <row r="46" spans="1:15" x14ac:dyDescent="0.2">
      <c r="A46" s="62" t="s">
        <v>79</v>
      </c>
      <c r="B46" s="63" t="s">
        <v>78</v>
      </c>
      <c r="C46" s="43"/>
      <c r="D46" s="43"/>
      <c r="E46" s="44"/>
      <c r="F46" s="43"/>
      <c r="G46" s="43" t="e">
        <f t="shared" si="3"/>
        <v>#DIV/0!</v>
      </c>
      <c r="H46" s="43" t="e">
        <f t="shared" si="4"/>
        <v>#DIV/0!</v>
      </c>
      <c r="I46" s="46"/>
      <c r="J46" s="46"/>
      <c r="K46" s="46"/>
      <c r="L46" s="46"/>
      <c r="M46" s="46"/>
      <c r="N46" s="46"/>
      <c r="O46" s="46"/>
    </row>
  </sheetData>
  <mergeCells count="4">
    <mergeCell ref="A2:K2"/>
    <mergeCell ref="A8:B8"/>
    <mergeCell ref="A7:B7"/>
    <mergeCell ref="A5:H5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4"/>
  <sheetViews>
    <sheetView topLeftCell="A4" zoomScale="90" zoomScaleNormal="90" workbookViewId="0">
      <selection activeCell="F32" sqref="F32"/>
    </sheetView>
  </sheetViews>
  <sheetFormatPr defaultRowHeight="12.75" x14ac:dyDescent="0.2"/>
  <cols>
    <col min="1" max="1" width="12" style="31" customWidth="1"/>
    <col min="2" max="2" width="33.42578125" style="34" customWidth="1"/>
    <col min="3" max="3" width="16.42578125" style="35" customWidth="1"/>
    <col min="4" max="5" width="17.7109375" style="36" bestFit="1" customWidth="1"/>
    <col min="6" max="6" width="17" style="35" bestFit="1" customWidth="1"/>
    <col min="7" max="8" width="12.570312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9" style="31" customWidth="1"/>
    <col min="258" max="258" width="57.5703125" style="31" customWidth="1"/>
    <col min="259" max="259" width="16.42578125" style="31" customWidth="1"/>
    <col min="260" max="261" width="17.7109375" style="31" bestFit="1" customWidth="1"/>
    <col min="262" max="262" width="15.7109375" style="31" customWidth="1"/>
    <col min="263" max="263" width="15.7109375" style="31" bestFit="1" customWidth="1"/>
    <col min="264" max="264" width="19.7109375" style="3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9" style="31" customWidth="1"/>
    <col min="514" max="514" width="57.5703125" style="31" customWidth="1"/>
    <col min="515" max="515" width="16.42578125" style="31" customWidth="1"/>
    <col min="516" max="517" width="17.7109375" style="31" bestFit="1" customWidth="1"/>
    <col min="518" max="518" width="15.7109375" style="31" customWidth="1"/>
    <col min="519" max="519" width="15.7109375" style="31" bestFit="1" customWidth="1"/>
    <col min="520" max="520" width="19.7109375" style="3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9" style="31" customWidth="1"/>
    <col min="770" max="770" width="57.5703125" style="31" customWidth="1"/>
    <col min="771" max="771" width="16.42578125" style="31" customWidth="1"/>
    <col min="772" max="773" width="17.7109375" style="31" bestFit="1" customWidth="1"/>
    <col min="774" max="774" width="15.7109375" style="31" customWidth="1"/>
    <col min="775" max="775" width="15.7109375" style="31" bestFit="1" customWidth="1"/>
    <col min="776" max="776" width="19.7109375" style="3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9" style="31" customWidth="1"/>
    <col min="1026" max="1026" width="57.5703125" style="31" customWidth="1"/>
    <col min="1027" max="1027" width="16.42578125" style="31" customWidth="1"/>
    <col min="1028" max="1029" width="17.7109375" style="31" bestFit="1" customWidth="1"/>
    <col min="1030" max="1030" width="15.7109375" style="31" customWidth="1"/>
    <col min="1031" max="1031" width="15.7109375" style="31" bestFit="1" customWidth="1"/>
    <col min="1032" max="1032" width="19.7109375" style="3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9" style="31" customWidth="1"/>
    <col min="1282" max="1282" width="57.5703125" style="31" customWidth="1"/>
    <col min="1283" max="1283" width="16.42578125" style="31" customWidth="1"/>
    <col min="1284" max="1285" width="17.7109375" style="31" bestFit="1" customWidth="1"/>
    <col min="1286" max="1286" width="15.7109375" style="31" customWidth="1"/>
    <col min="1287" max="1287" width="15.7109375" style="31" bestFit="1" customWidth="1"/>
    <col min="1288" max="1288" width="19.7109375" style="3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9" style="31" customWidth="1"/>
    <col min="1538" max="1538" width="57.5703125" style="31" customWidth="1"/>
    <col min="1539" max="1539" width="16.42578125" style="31" customWidth="1"/>
    <col min="1540" max="1541" width="17.7109375" style="31" bestFit="1" customWidth="1"/>
    <col min="1542" max="1542" width="15.7109375" style="31" customWidth="1"/>
    <col min="1543" max="1543" width="15.7109375" style="31" bestFit="1" customWidth="1"/>
    <col min="1544" max="1544" width="19.7109375" style="3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9" style="31" customWidth="1"/>
    <col min="1794" max="1794" width="57.5703125" style="31" customWidth="1"/>
    <col min="1795" max="1795" width="16.42578125" style="31" customWidth="1"/>
    <col min="1796" max="1797" width="17.7109375" style="31" bestFit="1" customWidth="1"/>
    <col min="1798" max="1798" width="15.7109375" style="31" customWidth="1"/>
    <col min="1799" max="1799" width="15.7109375" style="31" bestFit="1" customWidth="1"/>
    <col min="1800" max="1800" width="19.7109375" style="3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9" style="31" customWidth="1"/>
    <col min="2050" max="2050" width="57.5703125" style="31" customWidth="1"/>
    <col min="2051" max="2051" width="16.42578125" style="31" customWidth="1"/>
    <col min="2052" max="2053" width="17.7109375" style="31" bestFit="1" customWidth="1"/>
    <col min="2054" max="2054" width="15.7109375" style="31" customWidth="1"/>
    <col min="2055" max="2055" width="15.7109375" style="31" bestFit="1" customWidth="1"/>
    <col min="2056" max="2056" width="19.7109375" style="3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9" style="31" customWidth="1"/>
    <col min="2306" max="2306" width="57.5703125" style="31" customWidth="1"/>
    <col min="2307" max="2307" width="16.42578125" style="31" customWidth="1"/>
    <col min="2308" max="2309" width="17.7109375" style="31" bestFit="1" customWidth="1"/>
    <col min="2310" max="2310" width="15.7109375" style="31" customWidth="1"/>
    <col min="2311" max="2311" width="15.7109375" style="31" bestFit="1" customWidth="1"/>
    <col min="2312" max="2312" width="19.7109375" style="3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9" style="31" customWidth="1"/>
    <col min="2562" max="2562" width="57.5703125" style="31" customWidth="1"/>
    <col min="2563" max="2563" width="16.42578125" style="31" customWidth="1"/>
    <col min="2564" max="2565" width="17.7109375" style="31" bestFit="1" customWidth="1"/>
    <col min="2566" max="2566" width="15.7109375" style="31" customWidth="1"/>
    <col min="2567" max="2567" width="15.7109375" style="31" bestFit="1" customWidth="1"/>
    <col min="2568" max="2568" width="19.7109375" style="3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9" style="31" customWidth="1"/>
    <col min="2818" max="2818" width="57.5703125" style="31" customWidth="1"/>
    <col min="2819" max="2819" width="16.42578125" style="31" customWidth="1"/>
    <col min="2820" max="2821" width="17.7109375" style="31" bestFit="1" customWidth="1"/>
    <col min="2822" max="2822" width="15.7109375" style="31" customWidth="1"/>
    <col min="2823" max="2823" width="15.7109375" style="31" bestFit="1" customWidth="1"/>
    <col min="2824" max="2824" width="19.7109375" style="3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9" style="31" customWidth="1"/>
    <col min="3074" max="3074" width="57.5703125" style="31" customWidth="1"/>
    <col min="3075" max="3075" width="16.42578125" style="31" customWidth="1"/>
    <col min="3076" max="3077" width="17.7109375" style="31" bestFit="1" customWidth="1"/>
    <col min="3078" max="3078" width="15.7109375" style="31" customWidth="1"/>
    <col min="3079" max="3079" width="15.7109375" style="31" bestFit="1" customWidth="1"/>
    <col min="3080" max="3080" width="19.7109375" style="3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9" style="31" customWidth="1"/>
    <col min="3330" max="3330" width="57.5703125" style="31" customWidth="1"/>
    <col min="3331" max="3331" width="16.42578125" style="31" customWidth="1"/>
    <col min="3332" max="3333" width="17.7109375" style="31" bestFit="1" customWidth="1"/>
    <col min="3334" max="3334" width="15.7109375" style="31" customWidth="1"/>
    <col min="3335" max="3335" width="15.7109375" style="31" bestFit="1" customWidth="1"/>
    <col min="3336" max="3336" width="19.7109375" style="3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9" style="31" customWidth="1"/>
    <col min="3586" max="3586" width="57.5703125" style="31" customWidth="1"/>
    <col min="3587" max="3587" width="16.42578125" style="31" customWidth="1"/>
    <col min="3588" max="3589" width="17.7109375" style="31" bestFit="1" customWidth="1"/>
    <col min="3590" max="3590" width="15.7109375" style="31" customWidth="1"/>
    <col min="3591" max="3591" width="15.7109375" style="31" bestFit="1" customWidth="1"/>
    <col min="3592" max="3592" width="19.7109375" style="3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9" style="31" customWidth="1"/>
    <col min="3842" max="3842" width="57.5703125" style="31" customWidth="1"/>
    <col min="3843" max="3843" width="16.42578125" style="31" customWidth="1"/>
    <col min="3844" max="3845" width="17.7109375" style="31" bestFit="1" customWidth="1"/>
    <col min="3846" max="3846" width="15.7109375" style="31" customWidth="1"/>
    <col min="3847" max="3847" width="15.7109375" style="31" bestFit="1" customWidth="1"/>
    <col min="3848" max="3848" width="19.7109375" style="3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9" style="31" customWidth="1"/>
    <col min="4098" max="4098" width="57.5703125" style="31" customWidth="1"/>
    <col min="4099" max="4099" width="16.42578125" style="31" customWidth="1"/>
    <col min="4100" max="4101" width="17.7109375" style="31" bestFit="1" customWidth="1"/>
    <col min="4102" max="4102" width="15.7109375" style="31" customWidth="1"/>
    <col min="4103" max="4103" width="15.7109375" style="31" bestFit="1" customWidth="1"/>
    <col min="4104" max="4104" width="19.7109375" style="3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9" style="31" customWidth="1"/>
    <col min="4354" max="4354" width="57.5703125" style="31" customWidth="1"/>
    <col min="4355" max="4355" width="16.42578125" style="31" customWidth="1"/>
    <col min="4356" max="4357" width="17.7109375" style="31" bestFit="1" customWidth="1"/>
    <col min="4358" max="4358" width="15.7109375" style="31" customWidth="1"/>
    <col min="4359" max="4359" width="15.7109375" style="31" bestFit="1" customWidth="1"/>
    <col min="4360" max="4360" width="19.7109375" style="3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9" style="31" customWidth="1"/>
    <col min="4610" max="4610" width="57.5703125" style="31" customWidth="1"/>
    <col min="4611" max="4611" width="16.42578125" style="31" customWidth="1"/>
    <col min="4612" max="4613" width="17.7109375" style="31" bestFit="1" customWidth="1"/>
    <col min="4614" max="4614" width="15.7109375" style="31" customWidth="1"/>
    <col min="4615" max="4615" width="15.7109375" style="31" bestFit="1" customWidth="1"/>
    <col min="4616" max="4616" width="19.7109375" style="3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9" style="31" customWidth="1"/>
    <col min="4866" max="4866" width="57.5703125" style="31" customWidth="1"/>
    <col min="4867" max="4867" width="16.42578125" style="31" customWidth="1"/>
    <col min="4868" max="4869" width="17.7109375" style="31" bestFit="1" customWidth="1"/>
    <col min="4870" max="4870" width="15.7109375" style="31" customWidth="1"/>
    <col min="4871" max="4871" width="15.7109375" style="31" bestFit="1" customWidth="1"/>
    <col min="4872" max="4872" width="19.7109375" style="3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9" style="31" customWidth="1"/>
    <col min="5122" max="5122" width="57.5703125" style="31" customWidth="1"/>
    <col min="5123" max="5123" width="16.42578125" style="31" customWidth="1"/>
    <col min="5124" max="5125" width="17.7109375" style="31" bestFit="1" customWidth="1"/>
    <col min="5126" max="5126" width="15.7109375" style="31" customWidth="1"/>
    <col min="5127" max="5127" width="15.7109375" style="31" bestFit="1" customWidth="1"/>
    <col min="5128" max="5128" width="19.7109375" style="3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9" style="31" customWidth="1"/>
    <col min="5378" max="5378" width="57.5703125" style="31" customWidth="1"/>
    <col min="5379" max="5379" width="16.42578125" style="31" customWidth="1"/>
    <col min="5380" max="5381" width="17.7109375" style="31" bestFit="1" customWidth="1"/>
    <col min="5382" max="5382" width="15.7109375" style="31" customWidth="1"/>
    <col min="5383" max="5383" width="15.7109375" style="31" bestFit="1" customWidth="1"/>
    <col min="5384" max="5384" width="19.7109375" style="3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9" style="31" customWidth="1"/>
    <col min="5634" max="5634" width="57.5703125" style="31" customWidth="1"/>
    <col min="5635" max="5635" width="16.42578125" style="31" customWidth="1"/>
    <col min="5636" max="5637" width="17.7109375" style="31" bestFit="1" customWidth="1"/>
    <col min="5638" max="5638" width="15.7109375" style="31" customWidth="1"/>
    <col min="5639" max="5639" width="15.7109375" style="31" bestFit="1" customWidth="1"/>
    <col min="5640" max="5640" width="19.7109375" style="3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9" style="31" customWidth="1"/>
    <col min="5890" max="5890" width="57.5703125" style="31" customWidth="1"/>
    <col min="5891" max="5891" width="16.42578125" style="31" customWidth="1"/>
    <col min="5892" max="5893" width="17.7109375" style="31" bestFit="1" customWidth="1"/>
    <col min="5894" max="5894" width="15.7109375" style="31" customWidth="1"/>
    <col min="5895" max="5895" width="15.7109375" style="31" bestFit="1" customWidth="1"/>
    <col min="5896" max="5896" width="19.7109375" style="3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9" style="31" customWidth="1"/>
    <col min="6146" max="6146" width="57.5703125" style="31" customWidth="1"/>
    <col min="6147" max="6147" width="16.42578125" style="31" customWidth="1"/>
    <col min="6148" max="6149" width="17.7109375" style="31" bestFit="1" customWidth="1"/>
    <col min="6150" max="6150" width="15.7109375" style="31" customWidth="1"/>
    <col min="6151" max="6151" width="15.7109375" style="31" bestFit="1" customWidth="1"/>
    <col min="6152" max="6152" width="19.7109375" style="3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9" style="31" customWidth="1"/>
    <col min="6402" max="6402" width="57.5703125" style="31" customWidth="1"/>
    <col min="6403" max="6403" width="16.42578125" style="31" customWidth="1"/>
    <col min="6404" max="6405" width="17.7109375" style="31" bestFit="1" customWidth="1"/>
    <col min="6406" max="6406" width="15.7109375" style="31" customWidth="1"/>
    <col min="6407" max="6407" width="15.7109375" style="31" bestFit="1" customWidth="1"/>
    <col min="6408" max="6408" width="19.7109375" style="3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9" style="31" customWidth="1"/>
    <col min="6658" max="6658" width="57.5703125" style="31" customWidth="1"/>
    <col min="6659" max="6659" width="16.42578125" style="31" customWidth="1"/>
    <col min="6660" max="6661" width="17.7109375" style="31" bestFit="1" customWidth="1"/>
    <col min="6662" max="6662" width="15.7109375" style="31" customWidth="1"/>
    <col min="6663" max="6663" width="15.7109375" style="31" bestFit="1" customWidth="1"/>
    <col min="6664" max="6664" width="19.7109375" style="3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9" style="31" customWidth="1"/>
    <col min="6914" max="6914" width="57.5703125" style="31" customWidth="1"/>
    <col min="6915" max="6915" width="16.42578125" style="31" customWidth="1"/>
    <col min="6916" max="6917" width="17.7109375" style="31" bestFit="1" customWidth="1"/>
    <col min="6918" max="6918" width="15.7109375" style="31" customWidth="1"/>
    <col min="6919" max="6919" width="15.7109375" style="31" bestFit="1" customWidth="1"/>
    <col min="6920" max="6920" width="19.7109375" style="3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9" style="31" customWidth="1"/>
    <col min="7170" max="7170" width="57.5703125" style="31" customWidth="1"/>
    <col min="7171" max="7171" width="16.42578125" style="31" customWidth="1"/>
    <col min="7172" max="7173" width="17.7109375" style="31" bestFit="1" customWidth="1"/>
    <col min="7174" max="7174" width="15.7109375" style="31" customWidth="1"/>
    <col min="7175" max="7175" width="15.7109375" style="31" bestFit="1" customWidth="1"/>
    <col min="7176" max="7176" width="19.7109375" style="3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9" style="31" customWidth="1"/>
    <col min="7426" max="7426" width="57.5703125" style="31" customWidth="1"/>
    <col min="7427" max="7427" width="16.42578125" style="31" customWidth="1"/>
    <col min="7428" max="7429" width="17.7109375" style="31" bestFit="1" customWidth="1"/>
    <col min="7430" max="7430" width="15.7109375" style="31" customWidth="1"/>
    <col min="7431" max="7431" width="15.7109375" style="31" bestFit="1" customWidth="1"/>
    <col min="7432" max="7432" width="19.7109375" style="3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9" style="31" customWidth="1"/>
    <col min="7682" max="7682" width="57.5703125" style="31" customWidth="1"/>
    <col min="7683" max="7683" width="16.42578125" style="31" customWidth="1"/>
    <col min="7684" max="7685" width="17.7109375" style="31" bestFit="1" customWidth="1"/>
    <col min="7686" max="7686" width="15.7109375" style="31" customWidth="1"/>
    <col min="7687" max="7687" width="15.7109375" style="31" bestFit="1" customWidth="1"/>
    <col min="7688" max="7688" width="19.7109375" style="3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9" style="31" customWidth="1"/>
    <col min="7938" max="7938" width="57.5703125" style="31" customWidth="1"/>
    <col min="7939" max="7939" width="16.42578125" style="31" customWidth="1"/>
    <col min="7940" max="7941" width="17.7109375" style="31" bestFit="1" customWidth="1"/>
    <col min="7942" max="7942" width="15.7109375" style="31" customWidth="1"/>
    <col min="7943" max="7943" width="15.7109375" style="31" bestFit="1" customWidth="1"/>
    <col min="7944" max="7944" width="19.7109375" style="3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9" style="31" customWidth="1"/>
    <col min="8194" max="8194" width="57.5703125" style="31" customWidth="1"/>
    <col min="8195" max="8195" width="16.42578125" style="31" customWidth="1"/>
    <col min="8196" max="8197" width="17.7109375" style="31" bestFit="1" customWidth="1"/>
    <col min="8198" max="8198" width="15.7109375" style="31" customWidth="1"/>
    <col min="8199" max="8199" width="15.7109375" style="31" bestFit="1" customWidth="1"/>
    <col min="8200" max="8200" width="19.7109375" style="3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9" style="31" customWidth="1"/>
    <col min="8450" max="8450" width="57.5703125" style="31" customWidth="1"/>
    <col min="8451" max="8451" width="16.42578125" style="31" customWidth="1"/>
    <col min="8452" max="8453" width="17.7109375" style="31" bestFit="1" customWidth="1"/>
    <col min="8454" max="8454" width="15.7109375" style="31" customWidth="1"/>
    <col min="8455" max="8455" width="15.7109375" style="31" bestFit="1" customWidth="1"/>
    <col min="8456" max="8456" width="19.7109375" style="3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9" style="31" customWidth="1"/>
    <col min="8706" max="8706" width="57.5703125" style="31" customWidth="1"/>
    <col min="8707" max="8707" width="16.42578125" style="31" customWidth="1"/>
    <col min="8708" max="8709" width="17.7109375" style="31" bestFit="1" customWidth="1"/>
    <col min="8710" max="8710" width="15.7109375" style="31" customWidth="1"/>
    <col min="8711" max="8711" width="15.7109375" style="31" bestFit="1" customWidth="1"/>
    <col min="8712" max="8712" width="19.7109375" style="3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9" style="31" customWidth="1"/>
    <col min="8962" max="8962" width="57.5703125" style="31" customWidth="1"/>
    <col min="8963" max="8963" width="16.42578125" style="31" customWidth="1"/>
    <col min="8964" max="8965" width="17.7109375" style="31" bestFit="1" customWidth="1"/>
    <col min="8966" max="8966" width="15.7109375" style="31" customWidth="1"/>
    <col min="8967" max="8967" width="15.7109375" style="31" bestFit="1" customWidth="1"/>
    <col min="8968" max="8968" width="19.7109375" style="3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9" style="31" customWidth="1"/>
    <col min="9218" max="9218" width="57.5703125" style="31" customWidth="1"/>
    <col min="9219" max="9219" width="16.42578125" style="31" customWidth="1"/>
    <col min="9220" max="9221" width="17.7109375" style="31" bestFit="1" customWidth="1"/>
    <col min="9222" max="9222" width="15.7109375" style="31" customWidth="1"/>
    <col min="9223" max="9223" width="15.7109375" style="31" bestFit="1" customWidth="1"/>
    <col min="9224" max="9224" width="19.7109375" style="3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9" style="31" customWidth="1"/>
    <col min="9474" max="9474" width="57.5703125" style="31" customWidth="1"/>
    <col min="9475" max="9475" width="16.42578125" style="31" customWidth="1"/>
    <col min="9476" max="9477" width="17.7109375" style="31" bestFit="1" customWidth="1"/>
    <col min="9478" max="9478" width="15.7109375" style="31" customWidth="1"/>
    <col min="9479" max="9479" width="15.7109375" style="31" bestFit="1" customWidth="1"/>
    <col min="9480" max="9480" width="19.7109375" style="3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9" style="31" customWidth="1"/>
    <col min="9730" max="9730" width="57.5703125" style="31" customWidth="1"/>
    <col min="9731" max="9731" width="16.42578125" style="31" customWidth="1"/>
    <col min="9732" max="9733" width="17.7109375" style="31" bestFit="1" customWidth="1"/>
    <col min="9734" max="9734" width="15.7109375" style="31" customWidth="1"/>
    <col min="9735" max="9735" width="15.7109375" style="31" bestFit="1" customWidth="1"/>
    <col min="9736" max="9736" width="19.7109375" style="3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9" style="31" customWidth="1"/>
    <col min="9986" max="9986" width="57.5703125" style="31" customWidth="1"/>
    <col min="9987" max="9987" width="16.42578125" style="31" customWidth="1"/>
    <col min="9988" max="9989" width="17.7109375" style="31" bestFit="1" customWidth="1"/>
    <col min="9990" max="9990" width="15.7109375" style="31" customWidth="1"/>
    <col min="9991" max="9991" width="15.7109375" style="31" bestFit="1" customWidth="1"/>
    <col min="9992" max="9992" width="19.7109375" style="3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9" style="31" customWidth="1"/>
    <col min="10242" max="10242" width="57.5703125" style="31" customWidth="1"/>
    <col min="10243" max="10243" width="16.42578125" style="31" customWidth="1"/>
    <col min="10244" max="10245" width="17.7109375" style="31" bestFit="1" customWidth="1"/>
    <col min="10246" max="10246" width="15.7109375" style="31" customWidth="1"/>
    <col min="10247" max="10247" width="15.7109375" style="31" bestFit="1" customWidth="1"/>
    <col min="10248" max="10248" width="19.7109375" style="3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9" style="31" customWidth="1"/>
    <col min="10498" max="10498" width="57.5703125" style="31" customWidth="1"/>
    <col min="10499" max="10499" width="16.42578125" style="31" customWidth="1"/>
    <col min="10500" max="10501" width="17.7109375" style="31" bestFit="1" customWidth="1"/>
    <col min="10502" max="10502" width="15.7109375" style="31" customWidth="1"/>
    <col min="10503" max="10503" width="15.7109375" style="31" bestFit="1" customWidth="1"/>
    <col min="10504" max="10504" width="19.7109375" style="3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9" style="31" customWidth="1"/>
    <col min="10754" max="10754" width="57.5703125" style="31" customWidth="1"/>
    <col min="10755" max="10755" width="16.42578125" style="31" customWidth="1"/>
    <col min="10756" max="10757" width="17.7109375" style="31" bestFit="1" customWidth="1"/>
    <col min="10758" max="10758" width="15.7109375" style="31" customWidth="1"/>
    <col min="10759" max="10759" width="15.7109375" style="31" bestFit="1" customWidth="1"/>
    <col min="10760" max="10760" width="19.7109375" style="3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9" style="31" customWidth="1"/>
    <col min="11010" max="11010" width="57.5703125" style="31" customWidth="1"/>
    <col min="11011" max="11011" width="16.42578125" style="31" customWidth="1"/>
    <col min="11012" max="11013" width="17.7109375" style="31" bestFit="1" customWidth="1"/>
    <col min="11014" max="11014" width="15.7109375" style="31" customWidth="1"/>
    <col min="11015" max="11015" width="15.7109375" style="31" bestFit="1" customWidth="1"/>
    <col min="11016" max="11016" width="19.7109375" style="3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9" style="31" customWidth="1"/>
    <col min="11266" max="11266" width="57.5703125" style="31" customWidth="1"/>
    <col min="11267" max="11267" width="16.42578125" style="31" customWidth="1"/>
    <col min="11268" max="11269" width="17.7109375" style="31" bestFit="1" customWidth="1"/>
    <col min="11270" max="11270" width="15.7109375" style="31" customWidth="1"/>
    <col min="11271" max="11271" width="15.7109375" style="31" bestFit="1" customWidth="1"/>
    <col min="11272" max="11272" width="19.7109375" style="3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9" style="31" customWidth="1"/>
    <col min="11522" max="11522" width="57.5703125" style="31" customWidth="1"/>
    <col min="11523" max="11523" width="16.42578125" style="31" customWidth="1"/>
    <col min="11524" max="11525" width="17.7109375" style="31" bestFit="1" customWidth="1"/>
    <col min="11526" max="11526" width="15.7109375" style="31" customWidth="1"/>
    <col min="11527" max="11527" width="15.7109375" style="31" bestFit="1" customWidth="1"/>
    <col min="11528" max="11528" width="19.7109375" style="3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9" style="31" customWidth="1"/>
    <col min="11778" max="11778" width="57.5703125" style="31" customWidth="1"/>
    <col min="11779" max="11779" width="16.42578125" style="31" customWidth="1"/>
    <col min="11780" max="11781" width="17.7109375" style="31" bestFit="1" customWidth="1"/>
    <col min="11782" max="11782" width="15.7109375" style="31" customWidth="1"/>
    <col min="11783" max="11783" width="15.7109375" style="31" bestFit="1" customWidth="1"/>
    <col min="11784" max="11784" width="19.7109375" style="3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9" style="31" customWidth="1"/>
    <col min="12034" max="12034" width="57.5703125" style="31" customWidth="1"/>
    <col min="12035" max="12035" width="16.42578125" style="31" customWidth="1"/>
    <col min="12036" max="12037" width="17.7109375" style="31" bestFit="1" customWidth="1"/>
    <col min="12038" max="12038" width="15.7109375" style="31" customWidth="1"/>
    <col min="12039" max="12039" width="15.7109375" style="31" bestFit="1" customWidth="1"/>
    <col min="12040" max="12040" width="19.7109375" style="3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9" style="31" customWidth="1"/>
    <col min="12290" max="12290" width="57.5703125" style="31" customWidth="1"/>
    <col min="12291" max="12291" width="16.42578125" style="31" customWidth="1"/>
    <col min="12292" max="12293" width="17.7109375" style="31" bestFit="1" customWidth="1"/>
    <col min="12294" max="12294" width="15.7109375" style="31" customWidth="1"/>
    <col min="12295" max="12295" width="15.7109375" style="31" bestFit="1" customWidth="1"/>
    <col min="12296" max="12296" width="19.7109375" style="3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9" style="31" customWidth="1"/>
    <col min="12546" max="12546" width="57.5703125" style="31" customWidth="1"/>
    <col min="12547" max="12547" width="16.42578125" style="31" customWidth="1"/>
    <col min="12548" max="12549" width="17.7109375" style="31" bestFit="1" customWidth="1"/>
    <col min="12550" max="12550" width="15.7109375" style="31" customWidth="1"/>
    <col min="12551" max="12551" width="15.7109375" style="31" bestFit="1" customWidth="1"/>
    <col min="12552" max="12552" width="19.7109375" style="3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9" style="31" customWidth="1"/>
    <col min="12802" max="12802" width="57.5703125" style="31" customWidth="1"/>
    <col min="12803" max="12803" width="16.42578125" style="31" customWidth="1"/>
    <col min="12804" max="12805" width="17.7109375" style="31" bestFit="1" customWidth="1"/>
    <col min="12806" max="12806" width="15.7109375" style="31" customWidth="1"/>
    <col min="12807" max="12807" width="15.7109375" style="31" bestFit="1" customWidth="1"/>
    <col min="12808" max="12808" width="19.7109375" style="3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9" style="31" customWidth="1"/>
    <col min="13058" max="13058" width="57.5703125" style="31" customWidth="1"/>
    <col min="13059" max="13059" width="16.42578125" style="31" customWidth="1"/>
    <col min="13060" max="13061" width="17.7109375" style="31" bestFit="1" customWidth="1"/>
    <col min="13062" max="13062" width="15.7109375" style="31" customWidth="1"/>
    <col min="13063" max="13063" width="15.7109375" style="31" bestFit="1" customWidth="1"/>
    <col min="13064" max="13064" width="19.7109375" style="3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9" style="31" customWidth="1"/>
    <col min="13314" max="13314" width="57.5703125" style="31" customWidth="1"/>
    <col min="13315" max="13315" width="16.42578125" style="31" customWidth="1"/>
    <col min="13316" max="13317" width="17.7109375" style="31" bestFit="1" customWidth="1"/>
    <col min="13318" max="13318" width="15.7109375" style="31" customWidth="1"/>
    <col min="13319" max="13319" width="15.7109375" style="31" bestFit="1" customWidth="1"/>
    <col min="13320" max="13320" width="19.7109375" style="3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9" style="31" customWidth="1"/>
    <col min="13570" max="13570" width="57.5703125" style="31" customWidth="1"/>
    <col min="13571" max="13571" width="16.42578125" style="31" customWidth="1"/>
    <col min="13572" max="13573" width="17.7109375" style="31" bestFit="1" customWidth="1"/>
    <col min="13574" max="13574" width="15.7109375" style="31" customWidth="1"/>
    <col min="13575" max="13575" width="15.7109375" style="31" bestFit="1" customWidth="1"/>
    <col min="13576" max="13576" width="19.7109375" style="3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9" style="31" customWidth="1"/>
    <col min="13826" max="13826" width="57.5703125" style="31" customWidth="1"/>
    <col min="13827" max="13827" width="16.42578125" style="31" customWidth="1"/>
    <col min="13828" max="13829" width="17.7109375" style="31" bestFit="1" customWidth="1"/>
    <col min="13830" max="13830" width="15.7109375" style="31" customWidth="1"/>
    <col min="13831" max="13831" width="15.7109375" style="31" bestFit="1" customWidth="1"/>
    <col min="13832" max="13832" width="19.7109375" style="3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9" style="31" customWidth="1"/>
    <col min="14082" max="14082" width="57.5703125" style="31" customWidth="1"/>
    <col min="14083" max="14083" width="16.42578125" style="31" customWidth="1"/>
    <col min="14084" max="14085" width="17.7109375" style="31" bestFit="1" customWidth="1"/>
    <col min="14086" max="14086" width="15.7109375" style="31" customWidth="1"/>
    <col min="14087" max="14087" width="15.7109375" style="31" bestFit="1" customWidth="1"/>
    <col min="14088" max="14088" width="19.7109375" style="3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9" style="31" customWidth="1"/>
    <col min="14338" max="14338" width="57.5703125" style="31" customWidth="1"/>
    <col min="14339" max="14339" width="16.42578125" style="31" customWidth="1"/>
    <col min="14340" max="14341" width="17.7109375" style="31" bestFit="1" customWidth="1"/>
    <col min="14342" max="14342" width="15.7109375" style="31" customWidth="1"/>
    <col min="14343" max="14343" width="15.7109375" style="31" bestFit="1" customWidth="1"/>
    <col min="14344" max="14344" width="19.7109375" style="3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9" style="31" customWidth="1"/>
    <col min="14594" max="14594" width="57.5703125" style="31" customWidth="1"/>
    <col min="14595" max="14595" width="16.42578125" style="31" customWidth="1"/>
    <col min="14596" max="14597" width="17.7109375" style="31" bestFit="1" customWidth="1"/>
    <col min="14598" max="14598" width="15.7109375" style="31" customWidth="1"/>
    <col min="14599" max="14599" width="15.7109375" style="31" bestFit="1" customWidth="1"/>
    <col min="14600" max="14600" width="19.7109375" style="3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9" style="31" customWidth="1"/>
    <col min="14850" max="14850" width="57.5703125" style="31" customWidth="1"/>
    <col min="14851" max="14851" width="16.42578125" style="31" customWidth="1"/>
    <col min="14852" max="14853" width="17.7109375" style="31" bestFit="1" customWidth="1"/>
    <col min="14854" max="14854" width="15.7109375" style="31" customWidth="1"/>
    <col min="14855" max="14855" width="15.7109375" style="31" bestFit="1" customWidth="1"/>
    <col min="14856" max="14856" width="19.7109375" style="3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9" style="31" customWidth="1"/>
    <col min="15106" max="15106" width="57.5703125" style="31" customWidth="1"/>
    <col min="15107" max="15107" width="16.42578125" style="31" customWidth="1"/>
    <col min="15108" max="15109" width="17.7109375" style="31" bestFit="1" customWidth="1"/>
    <col min="15110" max="15110" width="15.7109375" style="31" customWidth="1"/>
    <col min="15111" max="15111" width="15.7109375" style="31" bestFit="1" customWidth="1"/>
    <col min="15112" max="15112" width="19.7109375" style="3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9" style="31" customWidth="1"/>
    <col min="15362" max="15362" width="57.5703125" style="31" customWidth="1"/>
    <col min="15363" max="15363" width="16.42578125" style="31" customWidth="1"/>
    <col min="15364" max="15365" width="17.7109375" style="31" bestFit="1" customWidth="1"/>
    <col min="15366" max="15366" width="15.7109375" style="31" customWidth="1"/>
    <col min="15367" max="15367" width="15.7109375" style="31" bestFit="1" customWidth="1"/>
    <col min="15368" max="15368" width="19.7109375" style="3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9" style="31" customWidth="1"/>
    <col min="15618" max="15618" width="57.5703125" style="31" customWidth="1"/>
    <col min="15619" max="15619" width="16.42578125" style="31" customWidth="1"/>
    <col min="15620" max="15621" width="17.7109375" style="31" bestFit="1" customWidth="1"/>
    <col min="15622" max="15622" width="15.7109375" style="31" customWidth="1"/>
    <col min="15623" max="15623" width="15.7109375" style="31" bestFit="1" customWidth="1"/>
    <col min="15624" max="15624" width="19.7109375" style="3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9" style="31" customWidth="1"/>
    <col min="15874" max="15874" width="57.5703125" style="31" customWidth="1"/>
    <col min="15875" max="15875" width="16.42578125" style="31" customWidth="1"/>
    <col min="15876" max="15877" width="17.7109375" style="31" bestFit="1" customWidth="1"/>
    <col min="15878" max="15878" width="15.7109375" style="31" customWidth="1"/>
    <col min="15879" max="15879" width="15.7109375" style="31" bestFit="1" customWidth="1"/>
    <col min="15880" max="15880" width="19.7109375" style="3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9" style="31" customWidth="1"/>
    <col min="16130" max="16130" width="57.5703125" style="31" customWidth="1"/>
    <col min="16131" max="16131" width="16.42578125" style="31" customWidth="1"/>
    <col min="16132" max="16133" width="17.7109375" style="31" bestFit="1" customWidth="1"/>
    <col min="16134" max="16134" width="15.7109375" style="31" customWidth="1"/>
    <col min="16135" max="16135" width="15.7109375" style="31" bestFit="1" customWidth="1"/>
    <col min="16136" max="16136" width="19.7109375" style="3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20.25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146"/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46" t="s">
        <v>488</v>
      </c>
      <c r="B5" s="146"/>
      <c r="C5" s="146"/>
      <c r="D5" s="146"/>
      <c r="E5" s="146"/>
      <c r="F5" s="146"/>
      <c r="G5" s="146"/>
      <c r="H5" s="146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45" t="s">
        <v>3</v>
      </c>
      <c r="B7" s="145"/>
      <c r="C7" s="50" t="s">
        <v>555</v>
      </c>
      <c r="D7" s="50" t="s">
        <v>550</v>
      </c>
      <c r="E7" s="50" t="s">
        <v>551</v>
      </c>
      <c r="F7" s="50" t="s">
        <v>556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 x14ac:dyDescent="0.2">
      <c r="A8" s="144">
        <v>1</v>
      </c>
      <c r="B8" s="144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547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x14ac:dyDescent="0.2">
      <c r="A10" s="95"/>
      <c r="B10" s="100" t="s">
        <v>255</v>
      </c>
      <c r="C10" s="94">
        <f>+C11+C13</f>
        <v>2834634.44</v>
      </c>
      <c r="D10" s="94">
        <f>+D11+D13</f>
        <v>3005059</v>
      </c>
      <c r="E10" s="94">
        <f>+E11+E13</f>
        <v>0</v>
      </c>
      <c r="F10" s="94">
        <f>+F11+F13</f>
        <v>2834097.54</v>
      </c>
      <c r="G10" s="85">
        <f>+F10/C10*100</f>
        <v>99.981059286078533</v>
      </c>
      <c r="H10" s="85" t="e">
        <f>+F10/E10*100</f>
        <v>#DIV/0!</v>
      </c>
      <c r="I10" s="38"/>
      <c r="J10" s="38"/>
      <c r="K10" s="38"/>
      <c r="L10" s="38"/>
      <c r="M10" s="40"/>
      <c r="N10" s="40"/>
      <c r="O10" s="40"/>
    </row>
    <row r="11" spans="1:15" x14ac:dyDescent="0.2">
      <c r="A11" s="80" t="s">
        <v>489</v>
      </c>
      <c r="B11" s="81" t="s">
        <v>490</v>
      </c>
      <c r="C11" s="82">
        <f>+C12</f>
        <v>0</v>
      </c>
      <c r="D11" s="83">
        <f t="shared" ref="D11:F11" si="0">+D12</f>
        <v>0</v>
      </c>
      <c r="E11" s="83">
        <f t="shared" si="0"/>
        <v>0</v>
      </c>
      <c r="F11" s="82">
        <f t="shared" si="0"/>
        <v>0</v>
      </c>
      <c r="G11" s="82" t="e">
        <f t="shared" ref="G11:G14" si="1">+F11/C11*100</f>
        <v>#DIV/0!</v>
      </c>
      <c r="H11" s="82" t="e">
        <f t="shared" ref="H11:H14" si="2">+F11/E11*100</f>
        <v>#DIV/0!</v>
      </c>
      <c r="I11" s="56"/>
      <c r="J11" s="56"/>
      <c r="K11" s="56"/>
      <c r="L11" s="56"/>
      <c r="M11" s="55"/>
      <c r="N11" s="55"/>
      <c r="O11" s="55"/>
    </row>
    <row r="12" spans="1:15" x14ac:dyDescent="0.2">
      <c r="A12" s="62" t="s">
        <v>491</v>
      </c>
      <c r="B12" s="63" t="s">
        <v>492</v>
      </c>
      <c r="C12" s="43"/>
      <c r="D12" s="44"/>
      <c r="E12" s="44"/>
      <c r="F12" s="43"/>
      <c r="G12" s="43" t="e">
        <f t="shared" si="1"/>
        <v>#DIV/0!</v>
      </c>
      <c r="H12" s="43" t="e">
        <f t="shared" si="2"/>
        <v>#DIV/0!</v>
      </c>
      <c r="I12" s="45"/>
      <c r="J12" s="45"/>
      <c r="K12" s="45"/>
      <c r="L12" s="45"/>
      <c r="M12" s="46"/>
      <c r="N12" s="46"/>
      <c r="O12" s="46"/>
    </row>
    <row r="13" spans="1:15" x14ac:dyDescent="0.2">
      <c r="A13" s="80" t="s">
        <v>493</v>
      </c>
      <c r="B13" s="81" t="s">
        <v>494</v>
      </c>
      <c r="C13" s="82">
        <f>+C14</f>
        <v>2834634.44</v>
      </c>
      <c r="D13" s="83">
        <f t="shared" ref="D13" si="3">+D14</f>
        <v>3005059</v>
      </c>
      <c r="E13" s="83">
        <f t="shared" ref="E13" si="4">+E14</f>
        <v>0</v>
      </c>
      <c r="F13" s="82">
        <f t="shared" ref="F13" si="5">+F14</f>
        <v>2834097.54</v>
      </c>
      <c r="G13" s="82">
        <f t="shared" si="1"/>
        <v>99.981059286078533</v>
      </c>
      <c r="H13" s="82" t="e">
        <f t="shared" si="2"/>
        <v>#DIV/0!</v>
      </c>
      <c r="I13" s="56"/>
      <c r="J13" s="56"/>
      <c r="K13" s="56"/>
      <c r="L13" s="56"/>
      <c r="M13" s="55"/>
      <c r="N13" s="55"/>
      <c r="O13" s="55"/>
    </row>
    <row r="14" spans="1:15" x14ac:dyDescent="0.2">
      <c r="A14" s="62" t="s">
        <v>495</v>
      </c>
      <c r="B14" s="63" t="s">
        <v>496</v>
      </c>
      <c r="C14" s="43">
        <v>2834634.44</v>
      </c>
      <c r="D14" s="44">
        <v>3005059</v>
      </c>
      <c r="E14" s="44"/>
      <c r="F14" s="43">
        <v>2834097.54</v>
      </c>
      <c r="G14" s="43">
        <f t="shared" si="1"/>
        <v>99.981059286078533</v>
      </c>
      <c r="H14" s="43" t="e">
        <f t="shared" si="2"/>
        <v>#DIV/0!</v>
      </c>
      <c r="I14" s="46"/>
      <c r="J14" s="46"/>
      <c r="K14" s="46"/>
      <c r="L14" s="46"/>
      <c r="M14" s="46"/>
      <c r="N14" s="46"/>
      <c r="O14" s="46"/>
    </row>
    <row r="15" spans="1:15" x14ac:dyDescent="0.2">
      <c r="A15" s="64"/>
      <c r="B15" s="65"/>
      <c r="C15" s="66"/>
      <c r="D15" s="67"/>
      <c r="E15" s="67"/>
      <c r="F15" s="66"/>
      <c r="G15" s="66"/>
      <c r="H15" s="66"/>
      <c r="I15" s="55"/>
      <c r="J15" s="55"/>
      <c r="K15" s="55"/>
      <c r="L15" s="55"/>
      <c r="M15" s="55"/>
      <c r="N15" s="55"/>
      <c r="O15" s="55"/>
    </row>
    <row r="16" spans="1:15" x14ac:dyDescent="0.2">
      <c r="A16" s="62"/>
      <c r="B16" s="63"/>
      <c r="C16" s="43"/>
      <c r="D16" s="44"/>
      <c r="E16" s="44"/>
      <c r="F16" s="43"/>
      <c r="G16" s="43"/>
      <c r="H16" s="43"/>
      <c r="I16" s="46"/>
      <c r="J16" s="46"/>
      <c r="K16" s="46"/>
      <c r="L16" s="46"/>
      <c r="M16" s="46"/>
      <c r="N16" s="46"/>
      <c r="O16" s="46"/>
    </row>
    <row r="17" spans="1:15" x14ac:dyDescent="0.2">
      <c r="A17" s="62"/>
      <c r="B17" s="63"/>
      <c r="C17" s="43"/>
      <c r="D17" s="44"/>
      <c r="E17" s="44"/>
      <c r="F17" s="43"/>
      <c r="G17" s="43"/>
      <c r="H17" s="43"/>
      <c r="I17" s="46"/>
      <c r="J17" s="46"/>
      <c r="K17" s="46"/>
      <c r="L17" s="46"/>
      <c r="M17" s="46"/>
      <c r="N17" s="46"/>
      <c r="O17" s="46"/>
    </row>
    <row r="18" spans="1:15" x14ac:dyDescent="0.2">
      <c r="A18" s="62"/>
      <c r="B18" s="63"/>
      <c r="C18" s="43"/>
      <c r="D18" s="44"/>
      <c r="E18" s="44"/>
      <c r="F18" s="43"/>
      <c r="G18" s="43"/>
      <c r="H18" s="43"/>
      <c r="I18" s="46"/>
      <c r="J18" s="46"/>
      <c r="K18" s="46"/>
      <c r="L18" s="46"/>
      <c r="M18" s="46"/>
      <c r="N18" s="46"/>
      <c r="O18" s="46"/>
    </row>
    <row r="19" spans="1:15" x14ac:dyDescent="0.2">
      <c r="A19" s="62"/>
      <c r="B19" s="63"/>
      <c r="C19" s="43"/>
      <c r="D19" s="44"/>
      <c r="E19" s="44"/>
      <c r="F19" s="43"/>
      <c r="G19" s="43"/>
      <c r="H19" s="43"/>
      <c r="I19" s="46"/>
      <c r="J19" s="46"/>
      <c r="K19" s="46"/>
      <c r="L19" s="46"/>
      <c r="M19" s="46"/>
      <c r="N19" s="46"/>
      <c r="O19" s="46"/>
    </row>
    <row r="20" spans="1:15" x14ac:dyDescent="0.2">
      <c r="A20" s="62"/>
      <c r="B20" s="63"/>
      <c r="C20" s="43"/>
      <c r="D20" s="44"/>
      <c r="E20" s="44"/>
      <c r="F20" s="43"/>
      <c r="G20" s="43"/>
      <c r="H20" s="43"/>
      <c r="I20" s="46"/>
      <c r="J20" s="46"/>
      <c r="K20" s="46"/>
      <c r="L20" s="46"/>
      <c r="M20" s="46"/>
      <c r="N20" s="46"/>
      <c r="O20" s="46"/>
    </row>
    <row r="21" spans="1:15" x14ac:dyDescent="0.2">
      <c r="A21" s="64"/>
      <c r="B21" s="65"/>
      <c r="C21" s="66"/>
      <c r="D21" s="67"/>
      <c r="E21" s="67"/>
      <c r="F21" s="66"/>
      <c r="G21" s="66"/>
      <c r="H21" s="66"/>
      <c r="I21" s="55"/>
      <c r="J21" s="55"/>
      <c r="K21" s="55"/>
      <c r="L21" s="55"/>
      <c r="M21" s="55"/>
      <c r="N21" s="55"/>
      <c r="O21" s="55"/>
    </row>
    <row r="22" spans="1:15" x14ac:dyDescent="0.2">
      <c r="A22" s="62"/>
      <c r="B22" s="63"/>
      <c r="C22" s="43"/>
      <c r="D22" s="44"/>
      <c r="E22" s="44"/>
      <c r="F22" s="43"/>
      <c r="G22" s="43"/>
      <c r="H22" s="43"/>
      <c r="I22" s="46"/>
      <c r="J22" s="46"/>
      <c r="K22" s="46"/>
      <c r="L22" s="46"/>
      <c r="M22" s="46"/>
      <c r="N22" s="46"/>
      <c r="O22" s="46"/>
    </row>
    <row r="23" spans="1:15" x14ac:dyDescent="0.2">
      <c r="A23" s="64"/>
      <c r="B23" s="65"/>
      <c r="C23" s="66"/>
      <c r="D23" s="67"/>
      <c r="E23" s="67"/>
      <c r="F23" s="66"/>
      <c r="G23" s="66"/>
      <c r="H23" s="66"/>
      <c r="I23" s="55"/>
      <c r="J23" s="55"/>
      <c r="K23" s="55"/>
      <c r="L23" s="55"/>
      <c r="M23" s="55"/>
      <c r="N23" s="55"/>
      <c r="O23" s="55"/>
    </row>
    <row r="24" spans="1:15" x14ac:dyDescent="0.2">
      <c r="A24" s="62"/>
      <c r="B24" s="63"/>
      <c r="C24" s="43"/>
      <c r="D24" s="44"/>
      <c r="E24" s="44"/>
      <c r="F24" s="43"/>
      <c r="G24" s="43"/>
      <c r="H24" s="43"/>
      <c r="I24" s="46"/>
      <c r="J24" s="46"/>
      <c r="K24" s="46"/>
      <c r="L24" s="46"/>
      <c r="M24" s="46"/>
      <c r="N24" s="46"/>
      <c r="O24" s="46"/>
    </row>
    <row r="25" spans="1:15" x14ac:dyDescent="0.2">
      <c r="A25" s="59"/>
      <c r="B25" s="59"/>
      <c r="C25" s="60"/>
      <c r="D25" s="61"/>
      <c r="E25" s="61"/>
      <c r="F25" s="60"/>
      <c r="G25" s="60"/>
      <c r="H25" s="60"/>
      <c r="I25" s="57"/>
      <c r="J25" s="57"/>
      <c r="K25" s="57"/>
      <c r="L25" s="57"/>
      <c r="M25" s="57"/>
      <c r="N25" s="57"/>
      <c r="O25" s="57"/>
    </row>
    <row r="26" spans="1:15" x14ac:dyDescent="0.2">
      <c r="A26" s="64"/>
      <c r="B26" s="65"/>
      <c r="C26" s="66"/>
      <c r="D26" s="67"/>
      <c r="E26" s="67"/>
      <c r="F26" s="66"/>
      <c r="G26" s="66"/>
      <c r="H26" s="66"/>
      <c r="I26" s="55"/>
      <c r="J26" s="55"/>
      <c r="K26" s="55"/>
      <c r="L26" s="55"/>
      <c r="M26" s="55"/>
      <c r="N26" s="55"/>
      <c r="O26" s="55"/>
    </row>
    <row r="27" spans="1:15" x14ac:dyDescent="0.2">
      <c r="A27" s="62"/>
      <c r="B27" s="63"/>
      <c r="C27" s="43"/>
      <c r="D27" s="44"/>
      <c r="E27" s="44"/>
      <c r="F27" s="43"/>
      <c r="G27" s="43"/>
      <c r="H27" s="43"/>
      <c r="I27" s="46"/>
      <c r="J27" s="46"/>
      <c r="K27" s="46"/>
      <c r="L27" s="46"/>
      <c r="M27" s="46"/>
      <c r="N27" s="46"/>
      <c r="O27" s="46"/>
    </row>
    <row r="28" spans="1:15" x14ac:dyDescent="0.2">
      <c r="A28" s="62"/>
      <c r="B28" s="63"/>
      <c r="C28" s="43"/>
      <c r="D28" s="44"/>
      <c r="E28" s="44"/>
      <c r="F28" s="43"/>
      <c r="G28" s="43"/>
      <c r="H28" s="43"/>
      <c r="I28" s="46"/>
      <c r="J28" s="46"/>
      <c r="K28" s="46"/>
      <c r="L28" s="46"/>
      <c r="M28" s="46"/>
      <c r="N28" s="46"/>
      <c r="O28" s="46"/>
    </row>
    <row r="29" spans="1:15" x14ac:dyDescent="0.2">
      <c r="A29" s="64"/>
      <c r="B29" s="65"/>
      <c r="C29" s="66"/>
      <c r="D29" s="67"/>
      <c r="E29" s="67"/>
      <c r="F29" s="66"/>
      <c r="G29" s="66"/>
      <c r="H29" s="66"/>
      <c r="I29" s="55"/>
      <c r="J29" s="55"/>
      <c r="K29" s="55"/>
      <c r="L29" s="55"/>
      <c r="M29" s="55"/>
      <c r="N29" s="55"/>
      <c r="O29" s="55"/>
    </row>
    <row r="30" spans="1:15" x14ac:dyDescent="0.2">
      <c r="A30" s="62"/>
      <c r="B30" s="63"/>
      <c r="C30" s="43"/>
      <c r="D30" s="44"/>
      <c r="E30" s="44"/>
      <c r="F30" s="43"/>
      <c r="G30" s="43"/>
      <c r="H30" s="43"/>
      <c r="I30" s="46"/>
      <c r="J30" s="46"/>
      <c r="K30" s="46"/>
      <c r="L30" s="46"/>
      <c r="M30" s="46"/>
      <c r="N30" s="46"/>
      <c r="O30" s="46"/>
    </row>
    <row r="31" spans="1:15" x14ac:dyDescent="0.2">
      <c r="A31" s="64"/>
      <c r="B31" s="65"/>
      <c r="C31" s="66"/>
      <c r="D31" s="67"/>
      <c r="E31" s="67"/>
      <c r="F31" s="66"/>
      <c r="G31" s="66"/>
      <c r="H31" s="66"/>
      <c r="I31" s="55"/>
      <c r="J31" s="55"/>
      <c r="K31" s="55"/>
      <c r="L31" s="55"/>
      <c r="M31" s="55"/>
      <c r="N31" s="55"/>
      <c r="O31" s="55"/>
    </row>
    <row r="32" spans="1:15" x14ac:dyDescent="0.2">
      <c r="A32" s="62"/>
      <c r="B32" s="63"/>
      <c r="C32" s="43"/>
      <c r="D32" s="44"/>
      <c r="E32" s="44"/>
      <c r="F32" s="43"/>
      <c r="G32" s="43"/>
      <c r="H32" s="43"/>
      <c r="I32" s="46"/>
      <c r="J32" s="46"/>
      <c r="K32" s="46"/>
      <c r="L32" s="46"/>
      <c r="M32" s="46"/>
      <c r="N32" s="46"/>
      <c r="O32" s="46"/>
    </row>
    <row r="33" spans="1:15" x14ac:dyDescent="0.2">
      <c r="A33" s="64"/>
      <c r="B33" s="65"/>
      <c r="C33" s="66"/>
      <c r="D33" s="67"/>
      <c r="E33" s="67"/>
      <c r="F33" s="66"/>
      <c r="G33" s="66"/>
      <c r="H33" s="66"/>
      <c r="I33" s="55"/>
      <c r="J33" s="55"/>
      <c r="K33" s="55"/>
      <c r="L33" s="55"/>
      <c r="M33" s="55"/>
      <c r="N33" s="55"/>
      <c r="O33" s="55"/>
    </row>
    <row r="34" spans="1:15" x14ac:dyDescent="0.2">
      <c r="A34" s="62"/>
      <c r="B34" s="63"/>
      <c r="C34" s="43"/>
      <c r="D34" s="44"/>
      <c r="E34" s="44"/>
      <c r="F34" s="43"/>
      <c r="G34" s="43"/>
      <c r="H34" s="43"/>
      <c r="I34" s="46"/>
      <c r="J34" s="46"/>
      <c r="K34" s="46"/>
      <c r="L34" s="46"/>
      <c r="M34" s="46"/>
      <c r="N34" s="46"/>
      <c r="O34" s="46"/>
    </row>
    <row r="35" spans="1:15" x14ac:dyDescent="0.2">
      <c r="A35" s="62"/>
      <c r="B35" s="63"/>
      <c r="C35" s="43"/>
      <c r="D35" s="44"/>
      <c r="E35" s="44"/>
      <c r="F35" s="43"/>
      <c r="G35" s="43"/>
      <c r="H35" s="43"/>
      <c r="I35" s="46"/>
      <c r="J35" s="46"/>
      <c r="K35" s="46"/>
      <c r="L35" s="46"/>
      <c r="M35" s="46"/>
      <c r="N35" s="46"/>
      <c r="O35" s="46"/>
    </row>
    <row r="36" spans="1:15" x14ac:dyDescent="0.2">
      <c r="A36" s="62"/>
      <c r="B36" s="63"/>
      <c r="C36" s="43"/>
      <c r="D36" s="44"/>
      <c r="E36" s="44"/>
      <c r="F36" s="43"/>
      <c r="G36" s="43"/>
      <c r="H36" s="43"/>
      <c r="I36" s="46"/>
      <c r="J36" s="46"/>
      <c r="K36" s="46"/>
      <c r="L36" s="46"/>
      <c r="M36" s="46"/>
      <c r="N36" s="46"/>
      <c r="O36" s="46"/>
    </row>
    <row r="37" spans="1:15" x14ac:dyDescent="0.2">
      <c r="A37" s="62"/>
      <c r="B37" s="63"/>
      <c r="C37" s="43"/>
      <c r="D37" s="44"/>
      <c r="E37" s="44"/>
      <c r="F37" s="43"/>
      <c r="G37" s="43"/>
      <c r="H37" s="43"/>
      <c r="I37" s="46"/>
      <c r="J37" s="46"/>
      <c r="K37" s="46"/>
      <c r="L37" s="46"/>
      <c r="M37" s="46"/>
      <c r="N37" s="46"/>
      <c r="O37" s="46"/>
    </row>
    <row r="38" spans="1:15" x14ac:dyDescent="0.2">
      <c r="A38" s="62"/>
      <c r="B38" s="63"/>
      <c r="C38" s="43"/>
      <c r="D38" s="44"/>
      <c r="E38" s="44"/>
      <c r="F38" s="43"/>
      <c r="G38" s="43"/>
      <c r="H38" s="43"/>
      <c r="I38" s="46"/>
      <c r="J38" s="46"/>
      <c r="K38" s="46"/>
      <c r="L38" s="46"/>
      <c r="M38" s="46"/>
      <c r="N38" s="46"/>
      <c r="O38" s="46"/>
    </row>
    <row r="39" spans="1:15" x14ac:dyDescent="0.2">
      <c r="A39" s="64"/>
      <c r="B39" s="65"/>
      <c r="C39" s="66"/>
      <c r="D39" s="67"/>
      <c r="E39" s="67"/>
      <c r="F39" s="66"/>
      <c r="G39" s="66"/>
      <c r="H39" s="66"/>
      <c r="I39" s="55"/>
      <c r="J39" s="55"/>
      <c r="K39" s="55"/>
      <c r="L39" s="55"/>
      <c r="M39" s="55"/>
      <c r="N39" s="55"/>
      <c r="O39" s="55"/>
    </row>
    <row r="40" spans="1:15" x14ac:dyDescent="0.2">
      <c r="A40" s="62"/>
      <c r="B40" s="63"/>
      <c r="C40" s="43"/>
      <c r="D40" s="44"/>
      <c r="E40" s="44"/>
      <c r="F40" s="43"/>
      <c r="G40" s="43"/>
      <c r="H40" s="43"/>
      <c r="I40" s="46"/>
      <c r="J40" s="46"/>
      <c r="K40" s="46"/>
      <c r="L40" s="46"/>
      <c r="M40" s="46"/>
      <c r="N40" s="46"/>
      <c r="O40" s="46"/>
    </row>
    <row r="41" spans="1:15" x14ac:dyDescent="0.2">
      <c r="A41" s="64"/>
      <c r="B41" s="65"/>
      <c r="C41" s="66"/>
      <c r="D41" s="67"/>
      <c r="E41" s="67"/>
      <c r="F41" s="66"/>
      <c r="G41" s="66"/>
      <c r="H41" s="66"/>
      <c r="I41" s="55"/>
      <c r="J41" s="55"/>
      <c r="K41" s="55"/>
      <c r="L41" s="55"/>
      <c r="M41" s="55"/>
      <c r="N41" s="55"/>
      <c r="O41" s="55"/>
    </row>
    <row r="42" spans="1:15" x14ac:dyDescent="0.2">
      <c r="A42" s="62"/>
      <c r="B42" s="63"/>
      <c r="C42" s="43"/>
      <c r="D42" s="44"/>
      <c r="E42" s="44"/>
      <c r="F42" s="43"/>
      <c r="G42" s="43"/>
      <c r="H42" s="43"/>
      <c r="I42" s="46"/>
      <c r="J42" s="46"/>
      <c r="K42" s="46"/>
      <c r="L42" s="46"/>
      <c r="M42" s="46"/>
      <c r="N42" s="46"/>
      <c r="O42" s="46"/>
    </row>
    <row r="43" spans="1:15" x14ac:dyDescent="0.2">
      <c r="A43" s="64"/>
      <c r="B43" s="65"/>
      <c r="C43" s="66"/>
      <c r="D43" s="66"/>
      <c r="E43" s="67"/>
      <c r="F43" s="66"/>
      <c r="G43" s="66"/>
      <c r="H43" s="66"/>
      <c r="I43" s="55"/>
      <c r="J43" s="55"/>
      <c r="K43" s="55"/>
      <c r="L43" s="55"/>
      <c r="M43" s="55"/>
      <c r="N43" s="55"/>
      <c r="O43" s="55"/>
    </row>
    <row r="44" spans="1:15" x14ac:dyDescent="0.2">
      <c r="A44" s="62"/>
      <c r="B44" s="63"/>
      <c r="C44" s="43"/>
      <c r="D44" s="43"/>
      <c r="E44" s="44"/>
      <c r="F44" s="43"/>
      <c r="G44" s="43"/>
      <c r="H44" s="43"/>
      <c r="I44" s="46"/>
      <c r="J44" s="46"/>
      <c r="K44" s="46"/>
      <c r="L44" s="46"/>
      <c r="M44" s="46"/>
      <c r="N44" s="46"/>
      <c r="O44" s="46"/>
    </row>
  </sheetData>
  <mergeCells count="4">
    <mergeCell ref="A8:B8"/>
    <mergeCell ref="A7:B7"/>
    <mergeCell ref="A2:K2"/>
    <mergeCell ref="A5:H5"/>
  </mergeCells>
  <pageMargins left="0.7" right="0.7" top="0.75" bottom="0.75" header="0.3" footer="0.3"/>
  <pageSetup paperSize="9" scale="9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36"/>
  <sheetViews>
    <sheetView topLeftCell="A4" zoomScale="90" zoomScaleNormal="90" workbookViewId="0">
      <pane xSplit="2" ySplit="6" topLeftCell="C10" activePane="bottomRight" state="frozen"/>
      <selection activeCell="A4" sqref="A4"/>
      <selection pane="topRight" activeCell="C4" sqref="C4"/>
      <selection pane="bottomLeft" activeCell="A14" sqref="A14"/>
      <selection pane="bottomRight" activeCell="F46" sqref="F46"/>
    </sheetView>
  </sheetViews>
  <sheetFormatPr defaultRowHeight="12.75" x14ac:dyDescent="0.2"/>
  <cols>
    <col min="1" max="1" width="16.7109375" style="31" customWidth="1"/>
    <col min="2" max="2" width="50.7109375" style="34" customWidth="1"/>
    <col min="3" max="3" width="20.140625" style="35" customWidth="1"/>
    <col min="4" max="5" width="17.7109375" style="36" bestFit="1" customWidth="1"/>
    <col min="6" max="6" width="16.5703125" style="35" bestFit="1" customWidth="1"/>
    <col min="7" max="8" width="9.8554687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8.42578125" style="31" customWidth="1"/>
    <col min="258" max="258" width="50.7109375" style="31" customWidth="1"/>
    <col min="259" max="259" width="20.140625" style="31" customWidth="1"/>
    <col min="260" max="261" width="17.7109375" style="31" bestFit="1" customWidth="1"/>
    <col min="262" max="262" width="16.5703125" style="31" bestFit="1" customWidth="1"/>
    <col min="263" max="263" width="15.7109375" style="31" bestFit="1" customWidth="1"/>
    <col min="264" max="264" width="18.4257812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8.42578125" style="31" customWidth="1"/>
    <col min="514" max="514" width="50.7109375" style="31" customWidth="1"/>
    <col min="515" max="515" width="20.140625" style="31" customWidth="1"/>
    <col min="516" max="517" width="17.7109375" style="31" bestFit="1" customWidth="1"/>
    <col min="518" max="518" width="16.5703125" style="31" bestFit="1" customWidth="1"/>
    <col min="519" max="519" width="15.7109375" style="31" bestFit="1" customWidth="1"/>
    <col min="520" max="520" width="18.4257812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8.42578125" style="31" customWidth="1"/>
    <col min="770" max="770" width="50.7109375" style="31" customWidth="1"/>
    <col min="771" max="771" width="20.140625" style="31" customWidth="1"/>
    <col min="772" max="773" width="17.7109375" style="31" bestFit="1" customWidth="1"/>
    <col min="774" max="774" width="16.5703125" style="31" bestFit="1" customWidth="1"/>
    <col min="775" max="775" width="15.7109375" style="31" bestFit="1" customWidth="1"/>
    <col min="776" max="776" width="18.4257812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8.42578125" style="31" customWidth="1"/>
    <col min="1026" max="1026" width="50.7109375" style="31" customWidth="1"/>
    <col min="1027" max="1027" width="20.140625" style="31" customWidth="1"/>
    <col min="1028" max="1029" width="17.7109375" style="31" bestFit="1" customWidth="1"/>
    <col min="1030" max="1030" width="16.5703125" style="31" bestFit="1" customWidth="1"/>
    <col min="1031" max="1031" width="15.7109375" style="31" bestFit="1" customWidth="1"/>
    <col min="1032" max="1032" width="18.4257812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8.42578125" style="31" customWidth="1"/>
    <col min="1282" max="1282" width="50.7109375" style="31" customWidth="1"/>
    <col min="1283" max="1283" width="20.140625" style="31" customWidth="1"/>
    <col min="1284" max="1285" width="17.7109375" style="31" bestFit="1" customWidth="1"/>
    <col min="1286" max="1286" width="16.5703125" style="31" bestFit="1" customWidth="1"/>
    <col min="1287" max="1287" width="15.7109375" style="31" bestFit="1" customWidth="1"/>
    <col min="1288" max="1288" width="18.4257812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8.42578125" style="31" customWidth="1"/>
    <col min="1538" max="1538" width="50.7109375" style="31" customWidth="1"/>
    <col min="1539" max="1539" width="20.140625" style="31" customWidth="1"/>
    <col min="1540" max="1541" width="17.7109375" style="31" bestFit="1" customWidth="1"/>
    <col min="1542" max="1542" width="16.5703125" style="31" bestFit="1" customWidth="1"/>
    <col min="1543" max="1543" width="15.7109375" style="31" bestFit="1" customWidth="1"/>
    <col min="1544" max="1544" width="18.4257812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8.42578125" style="31" customWidth="1"/>
    <col min="1794" max="1794" width="50.7109375" style="31" customWidth="1"/>
    <col min="1795" max="1795" width="20.140625" style="31" customWidth="1"/>
    <col min="1796" max="1797" width="17.7109375" style="31" bestFit="1" customWidth="1"/>
    <col min="1798" max="1798" width="16.5703125" style="31" bestFit="1" customWidth="1"/>
    <col min="1799" max="1799" width="15.7109375" style="31" bestFit="1" customWidth="1"/>
    <col min="1800" max="1800" width="18.4257812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8.42578125" style="31" customWidth="1"/>
    <col min="2050" max="2050" width="50.7109375" style="31" customWidth="1"/>
    <col min="2051" max="2051" width="20.140625" style="31" customWidth="1"/>
    <col min="2052" max="2053" width="17.7109375" style="31" bestFit="1" customWidth="1"/>
    <col min="2054" max="2054" width="16.5703125" style="31" bestFit="1" customWidth="1"/>
    <col min="2055" max="2055" width="15.7109375" style="31" bestFit="1" customWidth="1"/>
    <col min="2056" max="2056" width="18.4257812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8.42578125" style="31" customWidth="1"/>
    <col min="2306" max="2306" width="50.7109375" style="31" customWidth="1"/>
    <col min="2307" max="2307" width="20.140625" style="31" customWidth="1"/>
    <col min="2308" max="2309" width="17.7109375" style="31" bestFit="1" customWidth="1"/>
    <col min="2310" max="2310" width="16.5703125" style="31" bestFit="1" customWidth="1"/>
    <col min="2311" max="2311" width="15.7109375" style="31" bestFit="1" customWidth="1"/>
    <col min="2312" max="2312" width="18.4257812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8.42578125" style="31" customWidth="1"/>
    <col min="2562" max="2562" width="50.7109375" style="31" customWidth="1"/>
    <col min="2563" max="2563" width="20.140625" style="31" customWidth="1"/>
    <col min="2564" max="2565" width="17.7109375" style="31" bestFit="1" customWidth="1"/>
    <col min="2566" max="2566" width="16.5703125" style="31" bestFit="1" customWidth="1"/>
    <col min="2567" max="2567" width="15.7109375" style="31" bestFit="1" customWidth="1"/>
    <col min="2568" max="2568" width="18.4257812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8.42578125" style="31" customWidth="1"/>
    <col min="2818" max="2818" width="50.7109375" style="31" customWidth="1"/>
    <col min="2819" max="2819" width="20.140625" style="31" customWidth="1"/>
    <col min="2820" max="2821" width="17.7109375" style="31" bestFit="1" customWidth="1"/>
    <col min="2822" max="2822" width="16.5703125" style="31" bestFit="1" customWidth="1"/>
    <col min="2823" max="2823" width="15.7109375" style="31" bestFit="1" customWidth="1"/>
    <col min="2824" max="2824" width="18.4257812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8.42578125" style="31" customWidth="1"/>
    <col min="3074" max="3074" width="50.7109375" style="31" customWidth="1"/>
    <col min="3075" max="3075" width="20.140625" style="31" customWidth="1"/>
    <col min="3076" max="3077" width="17.7109375" style="31" bestFit="1" customWidth="1"/>
    <col min="3078" max="3078" width="16.5703125" style="31" bestFit="1" customWidth="1"/>
    <col min="3079" max="3079" width="15.7109375" style="31" bestFit="1" customWidth="1"/>
    <col min="3080" max="3080" width="18.4257812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8.42578125" style="31" customWidth="1"/>
    <col min="3330" max="3330" width="50.7109375" style="31" customWidth="1"/>
    <col min="3331" max="3331" width="20.140625" style="31" customWidth="1"/>
    <col min="3332" max="3333" width="17.7109375" style="31" bestFit="1" customWidth="1"/>
    <col min="3334" max="3334" width="16.5703125" style="31" bestFit="1" customWidth="1"/>
    <col min="3335" max="3335" width="15.7109375" style="31" bestFit="1" customWidth="1"/>
    <col min="3336" max="3336" width="18.4257812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8.42578125" style="31" customWidth="1"/>
    <col min="3586" max="3586" width="50.7109375" style="31" customWidth="1"/>
    <col min="3587" max="3587" width="20.140625" style="31" customWidth="1"/>
    <col min="3588" max="3589" width="17.7109375" style="31" bestFit="1" customWidth="1"/>
    <col min="3590" max="3590" width="16.5703125" style="31" bestFit="1" customWidth="1"/>
    <col min="3591" max="3591" width="15.7109375" style="31" bestFit="1" customWidth="1"/>
    <col min="3592" max="3592" width="18.4257812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8.42578125" style="31" customWidth="1"/>
    <col min="3842" max="3842" width="50.7109375" style="31" customWidth="1"/>
    <col min="3843" max="3843" width="20.140625" style="31" customWidth="1"/>
    <col min="3844" max="3845" width="17.7109375" style="31" bestFit="1" customWidth="1"/>
    <col min="3846" max="3846" width="16.5703125" style="31" bestFit="1" customWidth="1"/>
    <col min="3847" max="3847" width="15.7109375" style="31" bestFit="1" customWidth="1"/>
    <col min="3848" max="3848" width="18.4257812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8.42578125" style="31" customWidth="1"/>
    <col min="4098" max="4098" width="50.7109375" style="31" customWidth="1"/>
    <col min="4099" max="4099" width="20.140625" style="31" customWidth="1"/>
    <col min="4100" max="4101" width="17.7109375" style="31" bestFit="1" customWidth="1"/>
    <col min="4102" max="4102" width="16.5703125" style="31" bestFit="1" customWidth="1"/>
    <col min="4103" max="4103" width="15.7109375" style="31" bestFit="1" customWidth="1"/>
    <col min="4104" max="4104" width="18.4257812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8.42578125" style="31" customWidth="1"/>
    <col min="4354" max="4354" width="50.7109375" style="31" customWidth="1"/>
    <col min="4355" max="4355" width="20.140625" style="31" customWidth="1"/>
    <col min="4356" max="4357" width="17.7109375" style="31" bestFit="1" customWidth="1"/>
    <col min="4358" max="4358" width="16.5703125" style="31" bestFit="1" customWidth="1"/>
    <col min="4359" max="4359" width="15.7109375" style="31" bestFit="1" customWidth="1"/>
    <col min="4360" max="4360" width="18.4257812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8.42578125" style="31" customWidth="1"/>
    <col min="4610" max="4610" width="50.7109375" style="31" customWidth="1"/>
    <col min="4611" max="4611" width="20.140625" style="31" customWidth="1"/>
    <col min="4612" max="4613" width="17.7109375" style="31" bestFit="1" customWidth="1"/>
    <col min="4614" max="4614" width="16.5703125" style="31" bestFit="1" customWidth="1"/>
    <col min="4615" max="4615" width="15.7109375" style="31" bestFit="1" customWidth="1"/>
    <col min="4616" max="4616" width="18.4257812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8.42578125" style="31" customWidth="1"/>
    <col min="4866" max="4866" width="50.7109375" style="31" customWidth="1"/>
    <col min="4867" max="4867" width="20.140625" style="31" customWidth="1"/>
    <col min="4868" max="4869" width="17.7109375" style="31" bestFit="1" customWidth="1"/>
    <col min="4870" max="4870" width="16.5703125" style="31" bestFit="1" customWidth="1"/>
    <col min="4871" max="4871" width="15.7109375" style="31" bestFit="1" customWidth="1"/>
    <col min="4872" max="4872" width="18.4257812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8.42578125" style="31" customWidth="1"/>
    <col min="5122" max="5122" width="50.7109375" style="31" customWidth="1"/>
    <col min="5123" max="5123" width="20.140625" style="31" customWidth="1"/>
    <col min="5124" max="5125" width="17.7109375" style="31" bestFit="1" customWidth="1"/>
    <col min="5126" max="5126" width="16.5703125" style="31" bestFit="1" customWidth="1"/>
    <col min="5127" max="5127" width="15.7109375" style="31" bestFit="1" customWidth="1"/>
    <col min="5128" max="5128" width="18.4257812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8.42578125" style="31" customWidth="1"/>
    <col min="5378" max="5378" width="50.7109375" style="31" customWidth="1"/>
    <col min="5379" max="5379" width="20.140625" style="31" customWidth="1"/>
    <col min="5380" max="5381" width="17.7109375" style="31" bestFit="1" customWidth="1"/>
    <col min="5382" max="5382" width="16.5703125" style="31" bestFit="1" customWidth="1"/>
    <col min="5383" max="5383" width="15.7109375" style="31" bestFit="1" customWidth="1"/>
    <col min="5384" max="5384" width="18.4257812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8.42578125" style="31" customWidth="1"/>
    <col min="5634" max="5634" width="50.7109375" style="31" customWidth="1"/>
    <col min="5635" max="5635" width="20.140625" style="31" customWidth="1"/>
    <col min="5636" max="5637" width="17.7109375" style="31" bestFit="1" customWidth="1"/>
    <col min="5638" max="5638" width="16.5703125" style="31" bestFit="1" customWidth="1"/>
    <col min="5639" max="5639" width="15.7109375" style="31" bestFit="1" customWidth="1"/>
    <col min="5640" max="5640" width="18.4257812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8.42578125" style="31" customWidth="1"/>
    <col min="5890" max="5890" width="50.7109375" style="31" customWidth="1"/>
    <col min="5891" max="5891" width="20.140625" style="31" customWidth="1"/>
    <col min="5892" max="5893" width="17.7109375" style="31" bestFit="1" customWidth="1"/>
    <col min="5894" max="5894" width="16.5703125" style="31" bestFit="1" customWidth="1"/>
    <col min="5895" max="5895" width="15.7109375" style="31" bestFit="1" customWidth="1"/>
    <col min="5896" max="5896" width="18.4257812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8.42578125" style="31" customWidth="1"/>
    <col min="6146" max="6146" width="50.7109375" style="31" customWidth="1"/>
    <col min="6147" max="6147" width="20.140625" style="31" customWidth="1"/>
    <col min="6148" max="6149" width="17.7109375" style="31" bestFit="1" customWidth="1"/>
    <col min="6150" max="6150" width="16.5703125" style="31" bestFit="1" customWidth="1"/>
    <col min="6151" max="6151" width="15.7109375" style="31" bestFit="1" customWidth="1"/>
    <col min="6152" max="6152" width="18.4257812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8.42578125" style="31" customWidth="1"/>
    <col min="6402" max="6402" width="50.7109375" style="31" customWidth="1"/>
    <col min="6403" max="6403" width="20.140625" style="31" customWidth="1"/>
    <col min="6404" max="6405" width="17.7109375" style="31" bestFit="1" customWidth="1"/>
    <col min="6406" max="6406" width="16.5703125" style="31" bestFit="1" customWidth="1"/>
    <col min="6407" max="6407" width="15.7109375" style="31" bestFit="1" customWidth="1"/>
    <col min="6408" max="6408" width="18.4257812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8.42578125" style="31" customWidth="1"/>
    <col min="6658" max="6658" width="50.7109375" style="31" customWidth="1"/>
    <col min="6659" max="6659" width="20.140625" style="31" customWidth="1"/>
    <col min="6660" max="6661" width="17.7109375" style="31" bestFit="1" customWidth="1"/>
    <col min="6662" max="6662" width="16.5703125" style="31" bestFit="1" customWidth="1"/>
    <col min="6663" max="6663" width="15.7109375" style="31" bestFit="1" customWidth="1"/>
    <col min="6664" max="6664" width="18.4257812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8.42578125" style="31" customWidth="1"/>
    <col min="6914" max="6914" width="50.7109375" style="31" customWidth="1"/>
    <col min="6915" max="6915" width="20.140625" style="31" customWidth="1"/>
    <col min="6916" max="6917" width="17.7109375" style="31" bestFit="1" customWidth="1"/>
    <col min="6918" max="6918" width="16.5703125" style="31" bestFit="1" customWidth="1"/>
    <col min="6919" max="6919" width="15.7109375" style="31" bestFit="1" customWidth="1"/>
    <col min="6920" max="6920" width="18.4257812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8.42578125" style="31" customWidth="1"/>
    <col min="7170" max="7170" width="50.7109375" style="31" customWidth="1"/>
    <col min="7171" max="7171" width="20.140625" style="31" customWidth="1"/>
    <col min="7172" max="7173" width="17.7109375" style="31" bestFit="1" customWidth="1"/>
    <col min="7174" max="7174" width="16.5703125" style="31" bestFit="1" customWidth="1"/>
    <col min="7175" max="7175" width="15.7109375" style="31" bestFit="1" customWidth="1"/>
    <col min="7176" max="7176" width="18.4257812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8.42578125" style="31" customWidth="1"/>
    <col min="7426" max="7426" width="50.7109375" style="31" customWidth="1"/>
    <col min="7427" max="7427" width="20.140625" style="31" customWidth="1"/>
    <col min="7428" max="7429" width="17.7109375" style="31" bestFit="1" customWidth="1"/>
    <col min="7430" max="7430" width="16.5703125" style="31" bestFit="1" customWidth="1"/>
    <col min="7431" max="7431" width="15.7109375" style="31" bestFit="1" customWidth="1"/>
    <col min="7432" max="7432" width="18.4257812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8.42578125" style="31" customWidth="1"/>
    <col min="7682" max="7682" width="50.7109375" style="31" customWidth="1"/>
    <col min="7683" max="7683" width="20.140625" style="31" customWidth="1"/>
    <col min="7684" max="7685" width="17.7109375" style="31" bestFit="1" customWidth="1"/>
    <col min="7686" max="7686" width="16.5703125" style="31" bestFit="1" customWidth="1"/>
    <col min="7687" max="7687" width="15.7109375" style="31" bestFit="1" customWidth="1"/>
    <col min="7688" max="7688" width="18.4257812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8.42578125" style="31" customWidth="1"/>
    <col min="7938" max="7938" width="50.7109375" style="31" customWidth="1"/>
    <col min="7939" max="7939" width="20.140625" style="31" customWidth="1"/>
    <col min="7940" max="7941" width="17.7109375" style="31" bestFit="1" customWidth="1"/>
    <col min="7942" max="7942" width="16.5703125" style="31" bestFit="1" customWidth="1"/>
    <col min="7943" max="7943" width="15.7109375" style="31" bestFit="1" customWidth="1"/>
    <col min="7944" max="7944" width="18.4257812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8.42578125" style="31" customWidth="1"/>
    <col min="8194" max="8194" width="50.7109375" style="31" customWidth="1"/>
    <col min="8195" max="8195" width="20.140625" style="31" customWidth="1"/>
    <col min="8196" max="8197" width="17.7109375" style="31" bestFit="1" customWidth="1"/>
    <col min="8198" max="8198" width="16.5703125" style="31" bestFit="1" customWidth="1"/>
    <col min="8199" max="8199" width="15.7109375" style="31" bestFit="1" customWidth="1"/>
    <col min="8200" max="8200" width="18.4257812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8.42578125" style="31" customWidth="1"/>
    <col min="8450" max="8450" width="50.7109375" style="31" customWidth="1"/>
    <col min="8451" max="8451" width="20.140625" style="31" customWidth="1"/>
    <col min="8452" max="8453" width="17.7109375" style="31" bestFit="1" customWidth="1"/>
    <col min="8454" max="8454" width="16.5703125" style="31" bestFit="1" customWidth="1"/>
    <col min="8455" max="8455" width="15.7109375" style="31" bestFit="1" customWidth="1"/>
    <col min="8456" max="8456" width="18.4257812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8.42578125" style="31" customWidth="1"/>
    <col min="8706" max="8706" width="50.7109375" style="31" customWidth="1"/>
    <col min="8707" max="8707" width="20.140625" style="31" customWidth="1"/>
    <col min="8708" max="8709" width="17.7109375" style="31" bestFit="1" customWidth="1"/>
    <col min="8710" max="8710" width="16.5703125" style="31" bestFit="1" customWidth="1"/>
    <col min="8711" max="8711" width="15.7109375" style="31" bestFit="1" customWidth="1"/>
    <col min="8712" max="8712" width="18.4257812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8.42578125" style="31" customWidth="1"/>
    <col min="8962" max="8962" width="50.7109375" style="31" customWidth="1"/>
    <col min="8963" max="8963" width="20.140625" style="31" customWidth="1"/>
    <col min="8964" max="8965" width="17.7109375" style="31" bestFit="1" customWidth="1"/>
    <col min="8966" max="8966" width="16.5703125" style="31" bestFit="1" customWidth="1"/>
    <col min="8967" max="8967" width="15.7109375" style="31" bestFit="1" customWidth="1"/>
    <col min="8968" max="8968" width="18.4257812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8.42578125" style="31" customWidth="1"/>
    <col min="9218" max="9218" width="50.7109375" style="31" customWidth="1"/>
    <col min="9219" max="9219" width="20.140625" style="31" customWidth="1"/>
    <col min="9220" max="9221" width="17.7109375" style="31" bestFit="1" customWidth="1"/>
    <col min="9222" max="9222" width="16.5703125" style="31" bestFit="1" customWidth="1"/>
    <col min="9223" max="9223" width="15.7109375" style="31" bestFit="1" customWidth="1"/>
    <col min="9224" max="9224" width="18.4257812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8.42578125" style="31" customWidth="1"/>
    <col min="9474" max="9474" width="50.7109375" style="31" customWidth="1"/>
    <col min="9475" max="9475" width="20.140625" style="31" customWidth="1"/>
    <col min="9476" max="9477" width="17.7109375" style="31" bestFit="1" customWidth="1"/>
    <col min="9478" max="9478" width="16.5703125" style="31" bestFit="1" customWidth="1"/>
    <col min="9479" max="9479" width="15.7109375" style="31" bestFit="1" customWidth="1"/>
    <col min="9480" max="9480" width="18.4257812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8.42578125" style="31" customWidth="1"/>
    <col min="9730" max="9730" width="50.7109375" style="31" customWidth="1"/>
    <col min="9731" max="9731" width="20.140625" style="31" customWidth="1"/>
    <col min="9732" max="9733" width="17.7109375" style="31" bestFit="1" customWidth="1"/>
    <col min="9734" max="9734" width="16.5703125" style="31" bestFit="1" customWidth="1"/>
    <col min="9735" max="9735" width="15.7109375" style="31" bestFit="1" customWidth="1"/>
    <col min="9736" max="9736" width="18.4257812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8.42578125" style="31" customWidth="1"/>
    <col min="9986" max="9986" width="50.7109375" style="31" customWidth="1"/>
    <col min="9987" max="9987" width="20.140625" style="31" customWidth="1"/>
    <col min="9988" max="9989" width="17.7109375" style="31" bestFit="1" customWidth="1"/>
    <col min="9990" max="9990" width="16.5703125" style="31" bestFit="1" customWidth="1"/>
    <col min="9991" max="9991" width="15.7109375" style="31" bestFit="1" customWidth="1"/>
    <col min="9992" max="9992" width="18.4257812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8.42578125" style="31" customWidth="1"/>
    <col min="10242" max="10242" width="50.7109375" style="31" customWidth="1"/>
    <col min="10243" max="10243" width="20.140625" style="31" customWidth="1"/>
    <col min="10244" max="10245" width="17.7109375" style="31" bestFit="1" customWidth="1"/>
    <col min="10246" max="10246" width="16.5703125" style="31" bestFit="1" customWidth="1"/>
    <col min="10247" max="10247" width="15.7109375" style="31" bestFit="1" customWidth="1"/>
    <col min="10248" max="10248" width="18.4257812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8.42578125" style="31" customWidth="1"/>
    <col min="10498" max="10498" width="50.7109375" style="31" customWidth="1"/>
    <col min="10499" max="10499" width="20.140625" style="31" customWidth="1"/>
    <col min="10500" max="10501" width="17.7109375" style="31" bestFit="1" customWidth="1"/>
    <col min="10502" max="10502" width="16.5703125" style="31" bestFit="1" customWidth="1"/>
    <col min="10503" max="10503" width="15.7109375" style="31" bestFit="1" customWidth="1"/>
    <col min="10504" max="10504" width="18.4257812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8.42578125" style="31" customWidth="1"/>
    <col min="10754" max="10754" width="50.7109375" style="31" customWidth="1"/>
    <col min="10755" max="10755" width="20.140625" style="31" customWidth="1"/>
    <col min="10756" max="10757" width="17.7109375" style="31" bestFit="1" customWidth="1"/>
    <col min="10758" max="10758" width="16.5703125" style="31" bestFit="1" customWidth="1"/>
    <col min="10759" max="10759" width="15.7109375" style="31" bestFit="1" customWidth="1"/>
    <col min="10760" max="10760" width="18.4257812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8.42578125" style="31" customWidth="1"/>
    <col min="11010" max="11010" width="50.7109375" style="31" customWidth="1"/>
    <col min="11011" max="11011" width="20.140625" style="31" customWidth="1"/>
    <col min="11012" max="11013" width="17.7109375" style="31" bestFit="1" customWidth="1"/>
    <col min="11014" max="11014" width="16.5703125" style="31" bestFit="1" customWidth="1"/>
    <col min="11015" max="11015" width="15.7109375" style="31" bestFit="1" customWidth="1"/>
    <col min="11016" max="11016" width="18.4257812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8.42578125" style="31" customWidth="1"/>
    <col min="11266" max="11266" width="50.7109375" style="31" customWidth="1"/>
    <col min="11267" max="11267" width="20.140625" style="31" customWidth="1"/>
    <col min="11268" max="11269" width="17.7109375" style="31" bestFit="1" customWidth="1"/>
    <col min="11270" max="11270" width="16.5703125" style="31" bestFit="1" customWidth="1"/>
    <col min="11271" max="11271" width="15.7109375" style="31" bestFit="1" customWidth="1"/>
    <col min="11272" max="11272" width="18.4257812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8.42578125" style="31" customWidth="1"/>
    <col min="11522" max="11522" width="50.7109375" style="31" customWidth="1"/>
    <col min="11523" max="11523" width="20.140625" style="31" customWidth="1"/>
    <col min="11524" max="11525" width="17.7109375" style="31" bestFit="1" customWidth="1"/>
    <col min="11526" max="11526" width="16.5703125" style="31" bestFit="1" customWidth="1"/>
    <col min="11527" max="11527" width="15.7109375" style="31" bestFit="1" customWidth="1"/>
    <col min="11528" max="11528" width="18.4257812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8.42578125" style="31" customWidth="1"/>
    <col min="11778" max="11778" width="50.7109375" style="31" customWidth="1"/>
    <col min="11779" max="11779" width="20.140625" style="31" customWidth="1"/>
    <col min="11780" max="11781" width="17.7109375" style="31" bestFit="1" customWidth="1"/>
    <col min="11782" max="11782" width="16.5703125" style="31" bestFit="1" customWidth="1"/>
    <col min="11783" max="11783" width="15.7109375" style="31" bestFit="1" customWidth="1"/>
    <col min="11784" max="11784" width="18.4257812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8.42578125" style="31" customWidth="1"/>
    <col min="12034" max="12034" width="50.7109375" style="31" customWidth="1"/>
    <col min="12035" max="12035" width="20.140625" style="31" customWidth="1"/>
    <col min="12036" max="12037" width="17.7109375" style="31" bestFit="1" customWidth="1"/>
    <col min="12038" max="12038" width="16.5703125" style="31" bestFit="1" customWidth="1"/>
    <col min="12039" max="12039" width="15.7109375" style="31" bestFit="1" customWidth="1"/>
    <col min="12040" max="12040" width="18.4257812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8.42578125" style="31" customWidth="1"/>
    <col min="12290" max="12290" width="50.7109375" style="31" customWidth="1"/>
    <col min="12291" max="12291" width="20.140625" style="31" customWidth="1"/>
    <col min="12292" max="12293" width="17.7109375" style="31" bestFit="1" customWidth="1"/>
    <col min="12294" max="12294" width="16.5703125" style="31" bestFit="1" customWidth="1"/>
    <col min="12295" max="12295" width="15.7109375" style="31" bestFit="1" customWidth="1"/>
    <col min="12296" max="12296" width="18.4257812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8.42578125" style="31" customWidth="1"/>
    <col min="12546" max="12546" width="50.7109375" style="31" customWidth="1"/>
    <col min="12547" max="12547" width="20.140625" style="31" customWidth="1"/>
    <col min="12548" max="12549" width="17.7109375" style="31" bestFit="1" customWidth="1"/>
    <col min="12550" max="12550" width="16.5703125" style="31" bestFit="1" customWidth="1"/>
    <col min="12551" max="12551" width="15.7109375" style="31" bestFit="1" customWidth="1"/>
    <col min="12552" max="12552" width="18.4257812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8.42578125" style="31" customWidth="1"/>
    <col min="12802" max="12802" width="50.7109375" style="31" customWidth="1"/>
    <col min="12803" max="12803" width="20.140625" style="31" customWidth="1"/>
    <col min="12804" max="12805" width="17.7109375" style="31" bestFit="1" customWidth="1"/>
    <col min="12806" max="12806" width="16.5703125" style="31" bestFit="1" customWidth="1"/>
    <col min="12807" max="12807" width="15.7109375" style="31" bestFit="1" customWidth="1"/>
    <col min="12808" max="12808" width="18.4257812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8.42578125" style="31" customWidth="1"/>
    <col min="13058" max="13058" width="50.7109375" style="31" customWidth="1"/>
    <col min="13059" max="13059" width="20.140625" style="31" customWidth="1"/>
    <col min="13060" max="13061" width="17.7109375" style="31" bestFit="1" customWidth="1"/>
    <col min="13062" max="13062" width="16.5703125" style="31" bestFit="1" customWidth="1"/>
    <col min="13063" max="13063" width="15.7109375" style="31" bestFit="1" customWidth="1"/>
    <col min="13064" max="13064" width="18.4257812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8.42578125" style="31" customWidth="1"/>
    <col min="13314" max="13314" width="50.7109375" style="31" customWidth="1"/>
    <col min="13315" max="13315" width="20.140625" style="31" customWidth="1"/>
    <col min="13316" max="13317" width="17.7109375" style="31" bestFit="1" customWidth="1"/>
    <col min="13318" max="13318" width="16.5703125" style="31" bestFit="1" customWidth="1"/>
    <col min="13319" max="13319" width="15.7109375" style="31" bestFit="1" customWidth="1"/>
    <col min="13320" max="13320" width="18.4257812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8.42578125" style="31" customWidth="1"/>
    <col min="13570" max="13570" width="50.7109375" style="31" customWidth="1"/>
    <col min="13571" max="13571" width="20.140625" style="31" customWidth="1"/>
    <col min="13572" max="13573" width="17.7109375" style="31" bestFit="1" customWidth="1"/>
    <col min="13574" max="13574" width="16.5703125" style="31" bestFit="1" customWidth="1"/>
    <col min="13575" max="13575" width="15.7109375" style="31" bestFit="1" customWidth="1"/>
    <col min="13576" max="13576" width="18.4257812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8.42578125" style="31" customWidth="1"/>
    <col min="13826" max="13826" width="50.7109375" style="31" customWidth="1"/>
    <col min="13827" max="13827" width="20.140625" style="31" customWidth="1"/>
    <col min="13828" max="13829" width="17.7109375" style="31" bestFit="1" customWidth="1"/>
    <col min="13830" max="13830" width="16.5703125" style="31" bestFit="1" customWidth="1"/>
    <col min="13831" max="13831" width="15.7109375" style="31" bestFit="1" customWidth="1"/>
    <col min="13832" max="13832" width="18.4257812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8.42578125" style="31" customWidth="1"/>
    <col min="14082" max="14082" width="50.7109375" style="31" customWidth="1"/>
    <col min="14083" max="14083" width="20.140625" style="31" customWidth="1"/>
    <col min="14084" max="14085" width="17.7109375" style="31" bestFit="1" customWidth="1"/>
    <col min="14086" max="14086" width="16.5703125" style="31" bestFit="1" customWidth="1"/>
    <col min="14087" max="14087" width="15.7109375" style="31" bestFit="1" customWidth="1"/>
    <col min="14088" max="14088" width="18.4257812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8.42578125" style="31" customWidth="1"/>
    <col min="14338" max="14338" width="50.7109375" style="31" customWidth="1"/>
    <col min="14339" max="14339" width="20.140625" style="31" customWidth="1"/>
    <col min="14340" max="14341" width="17.7109375" style="31" bestFit="1" customWidth="1"/>
    <col min="14342" max="14342" width="16.5703125" style="31" bestFit="1" customWidth="1"/>
    <col min="14343" max="14343" width="15.7109375" style="31" bestFit="1" customWidth="1"/>
    <col min="14344" max="14344" width="18.4257812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8.42578125" style="31" customWidth="1"/>
    <col min="14594" max="14594" width="50.7109375" style="31" customWidth="1"/>
    <col min="14595" max="14595" width="20.140625" style="31" customWidth="1"/>
    <col min="14596" max="14597" width="17.7109375" style="31" bestFit="1" customWidth="1"/>
    <col min="14598" max="14598" width="16.5703125" style="31" bestFit="1" customWidth="1"/>
    <col min="14599" max="14599" width="15.7109375" style="31" bestFit="1" customWidth="1"/>
    <col min="14600" max="14600" width="18.4257812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8.42578125" style="31" customWidth="1"/>
    <col min="14850" max="14850" width="50.7109375" style="31" customWidth="1"/>
    <col min="14851" max="14851" width="20.140625" style="31" customWidth="1"/>
    <col min="14852" max="14853" width="17.7109375" style="31" bestFit="1" customWidth="1"/>
    <col min="14854" max="14854" width="16.5703125" style="31" bestFit="1" customWidth="1"/>
    <col min="14855" max="14855" width="15.7109375" style="31" bestFit="1" customWidth="1"/>
    <col min="14856" max="14856" width="18.4257812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8.42578125" style="31" customWidth="1"/>
    <col min="15106" max="15106" width="50.7109375" style="31" customWidth="1"/>
    <col min="15107" max="15107" width="20.140625" style="31" customWidth="1"/>
    <col min="15108" max="15109" width="17.7109375" style="31" bestFit="1" customWidth="1"/>
    <col min="15110" max="15110" width="16.5703125" style="31" bestFit="1" customWidth="1"/>
    <col min="15111" max="15111" width="15.7109375" style="31" bestFit="1" customWidth="1"/>
    <col min="15112" max="15112" width="18.4257812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8.42578125" style="31" customWidth="1"/>
    <col min="15362" max="15362" width="50.7109375" style="31" customWidth="1"/>
    <col min="15363" max="15363" width="20.140625" style="31" customWidth="1"/>
    <col min="15364" max="15365" width="17.7109375" style="31" bestFit="1" customWidth="1"/>
    <col min="15366" max="15366" width="16.5703125" style="31" bestFit="1" customWidth="1"/>
    <col min="15367" max="15367" width="15.7109375" style="31" bestFit="1" customWidth="1"/>
    <col min="15368" max="15368" width="18.4257812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8.42578125" style="31" customWidth="1"/>
    <col min="15618" max="15618" width="50.7109375" style="31" customWidth="1"/>
    <col min="15619" max="15619" width="20.140625" style="31" customWidth="1"/>
    <col min="15620" max="15621" width="17.7109375" style="31" bestFit="1" customWidth="1"/>
    <col min="15622" max="15622" width="16.5703125" style="31" bestFit="1" customWidth="1"/>
    <col min="15623" max="15623" width="15.7109375" style="31" bestFit="1" customWidth="1"/>
    <col min="15624" max="15624" width="18.4257812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8.42578125" style="31" customWidth="1"/>
    <col min="15874" max="15874" width="50.7109375" style="31" customWidth="1"/>
    <col min="15875" max="15875" width="20.140625" style="31" customWidth="1"/>
    <col min="15876" max="15877" width="17.7109375" style="31" bestFit="1" customWidth="1"/>
    <col min="15878" max="15878" width="16.5703125" style="31" bestFit="1" customWidth="1"/>
    <col min="15879" max="15879" width="15.7109375" style="31" bestFit="1" customWidth="1"/>
    <col min="15880" max="15880" width="18.4257812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8.42578125" style="31" customWidth="1"/>
    <col min="16130" max="16130" width="50.7109375" style="31" customWidth="1"/>
    <col min="16131" max="16131" width="20.140625" style="31" customWidth="1"/>
    <col min="16132" max="16133" width="17.7109375" style="31" bestFit="1" customWidth="1"/>
    <col min="16134" max="16134" width="16.5703125" style="31" bestFit="1" customWidth="1"/>
    <col min="16135" max="16135" width="15.7109375" style="31" bestFit="1" customWidth="1"/>
    <col min="16136" max="16136" width="18.4257812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8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146"/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46" t="s">
        <v>254</v>
      </c>
      <c r="B5" s="146"/>
      <c r="C5" s="146"/>
      <c r="D5" s="146"/>
      <c r="E5" s="146"/>
      <c r="F5" s="146"/>
      <c r="G5" s="146"/>
      <c r="H5" s="146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45" t="s">
        <v>3</v>
      </c>
      <c r="B7" s="145"/>
      <c r="C7" s="50" t="s">
        <v>555</v>
      </c>
      <c r="D7" s="50" t="s">
        <v>550</v>
      </c>
      <c r="E7" s="50" t="s">
        <v>551</v>
      </c>
      <c r="F7" s="50" t="s">
        <v>556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x14ac:dyDescent="0.2">
      <c r="A8" s="144">
        <v>1</v>
      </c>
      <c r="B8" s="144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256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x14ac:dyDescent="0.2">
      <c r="A10" s="108" t="s">
        <v>77</v>
      </c>
      <c r="B10" s="109" t="s">
        <v>258</v>
      </c>
      <c r="C10" s="87">
        <f>+C11+C14</f>
        <v>0</v>
      </c>
      <c r="D10" s="88">
        <f>+D11+D14</f>
        <v>0</v>
      </c>
      <c r="E10" s="88">
        <f>+E11+E14</f>
        <v>0</v>
      </c>
      <c r="F10" s="87">
        <f>+F11+F14</f>
        <v>0</v>
      </c>
      <c r="G10" s="110" t="e">
        <f t="shared" ref="G10" si="0">+F10/C10*100</f>
        <v>#DIV/0!</v>
      </c>
      <c r="H10" s="110" t="e">
        <f t="shared" ref="H10" si="1">+F10/E10*100</f>
        <v>#DIV/0!</v>
      </c>
      <c r="I10" s="56"/>
      <c r="J10" s="56"/>
      <c r="K10" s="56"/>
      <c r="L10" s="56"/>
      <c r="M10" s="55"/>
      <c r="N10" s="55"/>
      <c r="O10" s="55"/>
    </row>
    <row r="11" spans="1:15" x14ac:dyDescent="0.2">
      <c r="A11" s="102" t="s">
        <v>79</v>
      </c>
      <c r="B11" s="103" t="s">
        <v>497</v>
      </c>
      <c r="C11" s="106">
        <f>+C12</f>
        <v>0</v>
      </c>
      <c r="D11" s="114"/>
      <c r="E11" s="114"/>
      <c r="F11" s="106">
        <f>+F12</f>
        <v>0</v>
      </c>
      <c r="G11" s="106" t="e">
        <f t="shared" ref="G11:G36" si="2">+F11/C11*100</f>
        <v>#DIV/0!</v>
      </c>
      <c r="H11" s="106" t="e">
        <f t="shared" ref="H11:H36" si="3">+F11/E11*100</f>
        <v>#DIV/0!</v>
      </c>
      <c r="I11" s="45"/>
      <c r="J11" s="45"/>
      <c r="K11" s="45"/>
      <c r="L11" s="45"/>
      <c r="M11" s="46"/>
      <c r="N11" s="46"/>
      <c r="O11" s="46"/>
    </row>
    <row r="12" spans="1:15" x14ac:dyDescent="0.2">
      <c r="A12" s="101" t="s">
        <v>498</v>
      </c>
      <c r="B12" s="77" t="s">
        <v>499</v>
      </c>
      <c r="C12" s="104">
        <f>+C13</f>
        <v>0</v>
      </c>
      <c r="D12" s="105"/>
      <c r="E12" s="105"/>
      <c r="F12" s="104">
        <f t="shared" ref="F12" si="4">+F13</f>
        <v>0</v>
      </c>
      <c r="G12" s="75" t="e">
        <f t="shared" si="2"/>
        <v>#DIV/0!</v>
      </c>
      <c r="H12" s="75" t="e">
        <f t="shared" si="3"/>
        <v>#DIV/0!</v>
      </c>
      <c r="I12" s="45"/>
      <c r="J12" s="45"/>
      <c r="K12" s="45"/>
      <c r="L12" s="45"/>
      <c r="M12" s="46"/>
      <c r="N12" s="46"/>
      <c r="O12" s="46"/>
    </row>
    <row r="13" spans="1:15" ht="25.5" x14ac:dyDescent="0.2">
      <c r="A13" s="68" t="s">
        <v>500</v>
      </c>
      <c r="B13" s="47" t="s">
        <v>501</v>
      </c>
      <c r="C13" s="43"/>
      <c r="D13" s="105"/>
      <c r="E13" s="105"/>
      <c r="F13" s="43"/>
      <c r="G13" s="43" t="e">
        <f t="shared" si="2"/>
        <v>#DIV/0!</v>
      </c>
      <c r="H13" s="43" t="e">
        <f t="shared" si="3"/>
        <v>#DIV/0!</v>
      </c>
      <c r="I13" s="45"/>
      <c r="J13" s="45"/>
      <c r="K13" s="45"/>
      <c r="L13" s="45"/>
      <c r="M13" s="46"/>
      <c r="N13" s="46"/>
      <c r="O13" s="46"/>
    </row>
    <row r="14" spans="1:15" x14ac:dyDescent="0.2">
      <c r="A14" s="102" t="s">
        <v>502</v>
      </c>
      <c r="B14" s="103" t="s">
        <v>503</v>
      </c>
      <c r="C14" s="106">
        <f>+C15</f>
        <v>0</v>
      </c>
      <c r="D14" s="114"/>
      <c r="E14" s="114"/>
      <c r="F14" s="106">
        <f>+F15</f>
        <v>0</v>
      </c>
      <c r="G14" s="106" t="e">
        <f t="shared" si="2"/>
        <v>#DIV/0!</v>
      </c>
      <c r="H14" s="106" t="e">
        <f t="shared" si="3"/>
        <v>#DIV/0!</v>
      </c>
      <c r="I14" s="45"/>
      <c r="J14" s="45"/>
      <c r="K14" s="45"/>
      <c r="L14" s="45"/>
      <c r="M14" s="46"/>
      <c r="N14" s="46"/>
      <c r="O14" s="46"/>
    </row>
    <row r="15" spans="1:15" ht="25.5" x14ac:dyDescent="0.2">
      <c r="A15" s="101" t="s">
        <v>504</v>
      </c>
      <c r="B15" s="77" t="s">
        <v>505</v>
      </c>
      <c r="C15" s="104">
        <f>+C16</f>
        <v>0</v>
      </c>
      <c r="D15" s="105"/>
      <c r="E15" s="105"/>
      <c r="F15" s="104">
        <f t="shared" ref="F15" si="5">+F16</f>
        <v>0</v>
      </c>
      <c r="G15" s="75" t="e">
        <f t="shared" si="2"/>
        <v>#DIV/0!</v>
      </c>
      <c r="H15" s="75" t="e">
        <f t="shared" si="3"/>
        <v>#DIV/0!</v>
      </c>
      <c r="I15" s="45"/>
      <c r="J15" s="45"/>
      <c r="K15" s="45"/>
      <c r="L15" s="45"/>
      <c r="M15" s="46"/>
      <c r="N15" s="46"/>
      <c r="O15" s="46"/>
    </row>
    <row r="16" spans="1:15" ht="25.5" x14ac:dyDescent="0.2">
      <c r="A16" s="68" t="s">
        <v>506</v>
      </c>
      <c r="B16" s="47" t="s">
        <v>507</v>
      </c>
      <c r="C16" s="43"/>
      <c r="D16" s="105"/>
      <c r="E16" s="105"/>
      <c r="F16" s="43"/>
      <c r="G16" s="43" t="e">
        <f t="shared" si="2"/>
        <v>#DIV/0!</v>
      </c>
      <c r="H16" s="43" t="e">
        <f t="shared" si="3"/>
        <v>#DIV/0!</v>
      </c>
      <c r="I16" s="45"/>
      <c r="J16" s="45"/>
      <c r="K16" s="45"/>
      <c r="L16" s="45"/>
      <c r="M16" s="46"/>
      <c r="N16" s="46"/>
      <c r="O16" s="46"/>
    </row>
    <row r="17" spans="1:15" x14ac:dyDescent="0.2">
      <c r="A17" s="108" t="s">
        <v>62</v>
      </c>
      <c r="B17" s="109" t="s">
        <v>509</v>
      </c>
      <c r="C17" s="87">
        <f>+C18+C27+C32</f>
        <v>0</v>
      </c>
      <c r="D17" s="88">
        <f>+D18+D27+D32</f>
        <v>0</v>
      </c>
      <c r="E17" s="88">
        <f>+E18+E27+E32</f>
        <v>0</v>
      </c>
      <c r="F17" s="87">
        <f>+F18+F27+F32</f>
        <v>0</v>
      </c>
      <c r="G17" s="110" t="e">
        <f t="shared" si="2"/>
        <v>#DIV/0!</v>
      </c>
      <c r="H17" s="110" t="e">
        <f t="shared" si="3"/>
        <v>#DIV/0!</v>
      </c>
      <c r="I17" s="56"/>
      <c r="J17" s="56"/>
      <c r="K17" s="56"/>
      <c r="L17" s="56"/>
      <c r="M17" s="55"/>
      <c r="N17" s="55"/>
      <c r="O17" s="55"/>
    </row>
    <row r="18" spans="1:15" x14ac:dyDescent="0.2">
      <c r="A18" s="102" t="s">
        <v>64</v>
      </c>
      <c r="B18" s="103" t="s">
        <v>510</v>
      </c>
      <c r="C18" s="111">
        <f>+C19+C22+C24</f>
        <v>0</v>
      </c>
      <c r="D18" s="114"/>
      <c r="E18" s="114"/>
      <c r="F18" s="111">
        <f>+F19+F22+F24</f>
        <v>0</v>
      </c>
      <c r="G18" s="106" t="e">
        <f t="shared" si="2"/>
        <v>#DIV/0!</v>
      </c>
      <c r="H18" s="106" t="e">
        <f t="shared" si="3"/>
        <v>#DIV/0!</v>
      </c>
      <c r="I18" s="45"/>
      <c r="J18" s="45"/>
      <c r="K18" s="45"/>
      <c r="L18" s="45"/>
      <c r="M18" s="46"/>
      <c r="N18" s="46"/>
      <c r="O18" s="46"/>
    </row>
    <row r="19" spans="1:15" ht="25.5" x14ac:dyDescent="0.2">
      <c r="A19" s="101">
        <v>512</v>
      </c>
      <c r="B19" s="77" t="s">
        <v>539</v>
      </c>
      <c r="C19" s="104">
        <f>+C20+C21</f>
        <v>0</v>
      </c>
      <c r="D19" s="105"/>
      <c r="E19" s="105"/>
      <c r="F19" s="104">
        <f>+F20+F21</f>
        <v>0</v>
      </c>
      <c r="G19" s="104" t="e">
        <f t="shared" ref="G19:G26" si="6">+F19/C19*100</f>
        <v>#DIV/0!</v>
      </c>
      <c r="H19" s="104" t="e">
        <f t="shared" ref="H19:H26" si="7">+F19/E19*100</f>
        <v>#DIV/0!</v>
      </c>
      <c r="I19" s="45"/>
      <c r="J19" s="45"/>
      <c r="K19" s="45"/>
      <c r="L19" s="45"/>
      <c r="M19" s="46"/>
      <c r="N19" s="46"/>
      <c r="O19" s="46"/>
    </row>
    <row r="20" spans="1:15" ht="25.5" x14ac:dyDescent="0.2">
      <c r="A20" s="68">
        <v>5121</v>
      </c>
      <c r="B20" s="47" t="s">
        <v>540</v>
      </c>
      <c r="C20" s="48"/>
      <c r="D20" s="105"/>
      <c r="E20" s="105"/>
      <c r="F20" s="43"/>
      <c r="G20" s="43" t="e">
        <f t="shared" si="6"/>
        <v>#DIV/0!</v>
      </c>
      <c r="H20" s="43" t="e">
        <f t="shared" si="7"/>
        <v>#DIV/0!</v>
      </c>
      <c r="I20" s="45"/>
      <c r="J20" s="45"/>
      <c r="K20" s="45"/>
      <c r="L20" s="45"/>
      <c r="M20" s="46"/>
      <c r="N20" s="46"/>
      <c r="O20" s="46"/>
    </row>
    <row r="21" spans="1:15" ht="25.5" x14ac:dyDescent="0.2">
      <c r="A21" s="68">
        <v>5122</v>
      </c>
      <c r="B21" s="47" t="s">
        <v>541</v>
      </c>
      <c r="C21" s="48"/>
      <c r="D21" s="105"/>
      <c r="E21" s="105"/>
      <c r="F21" s="43"/>
      <c r="G21" s="43" t="e">
        <f t="shared" si="6"/>
        <v>#DIV/0!</v>
      </c>
      <c r="H21" s="43" t="e">
        <f t="shared" si="7"/>
        <v>#DIV/0!</v>
      </c>
      <c r="I21" s="45"/>
      <c r="J21" s="45"/>
      <c r="K21" s="45"/>
      <c r="L21" s="45"/>
      <c r="M21" s="46"/>
      <c r="N21" s="46"/>
      <c r="O21" s="46"/>
    </row>
    <row r="22" spans="1:15" x14ac:dyDescent="0.2">
      <c r="A22" s="101">
        <v>514</v>
      </c>
      <c r="B22" s="77" t="s">
        <v>542</v>
      </c>
      <c r="C22" s="104">
        <f>+C23</f>
        <v>0</v>
      </c>
      <c r="D22" s="105"/>
      <c r="E22" s="105"/>
      <c r="F22" s="104">
        <f t="shared" ref="F22" si="8">+F23</f>
        <v>0</v>
      </c>
      <c r="G22" s="104" t="e">
        <f t="shared" si="6"/>
        <v>#DIV/0!</v>
      </c>
      <c r="H22" s="104" t="e">
        <f t="shared" si="7"/>
        <v>#DIV/0!</v>
      </c>
      <c r="I22" s="45"/>
      <c r="J22" s="45"/>
      <c r="K22" s="45"/>
      <c r="L22" s="45"/>
      <c r="M22" s="46"/>
      <c r="N22" s="46"/>
      <c r="O22" s="46"/>
    </row>
    <row r="23" spans="1:15" x14ac:dyDescent="0.2">
      <c r="A23" s="68">
        <v>5141</v>
      </c>
      <c r="B23" s="47" t="s">
        <v>543</v>
      </c>
      <c r="C23" s="48"/>
      <c r="D23" s="105"/>
      <c r="E23" s="105"/>
      <c r="F23" s="43"/>
      <c r="G23" s="43" t="e">
        <f t="shared" si="6"/>
        <v>#DIV/0!</v>
      </c>
      <c r="H23" s="43" t="e">
        <f t="shared" si="7"/>
        <v>#DIV/0!</v>
      </c>
      <c r="I23" s="45"/>
      <c r="J23" s="45"/>
      <c r="K23" s="45"/>
      <c r="L23" s="45"/>
      <c r="M23" s="46"/>
      <c r="N23" s="46"/>
      <c r="O23" s="46"/>
    </row>
    <row r="24" spans="1:15" x14ac:dyDescent="0.2">
      <c r="A24" s="101">
        <v>518</v>
      </c>
      <c r="B24" s="77" t="s">
        <v>544</v>
      </c>
      <c r="C24" s="104">
        <f>+C25+C26</f>
        <v>0</v>
      </c>
      <c r="D24" s="105"/>
      <c r="E24" s="105"/>
      <c r="F24" s="104">
        <f>+F25+F26</f>
        <v>0</v>
      </c>
      <c r="G24" s="104" t="e">
        <f t="shared" si="6"/>
        <v>#DIV/0!</v>
      </c>
      <c r="H24" s="104" t="e">
        <f t="shared" si="7"/>
        <v>#DIV/0!</v>
      </c>
      <c r="I24" s="45"/>
      <c r="J24" s="45"/>
      <c r="K24" s="45"/>
      <c r="L24" s="45"/>
      <c r="M24" s="46"/>
      <c r="N24" s="46"/>
      <c r="O24" s="46"/>
    </row>
    <row r="25" spans="1:15" ht="25.5" x14ac:dyDescent="0.2">
      <c r="A25" s="68">
        <v>5181</v>
      </c>
      <c r="B25" s="47" t="s">
        <v>545</v>
      </c>
      <c r="C25" s="48"/>
      <c r="D25" s="105"/>
      <c r="E25" s="105"/>
      <c r="F25" s="43"/>
      <c r="G25" s="43" t="e">
        <f t="shared" si="6"/>
        <v>#DIV/0!</v>
      </c>
      <c r="H25" s="43" t="e">
        <f t="shared" si="7"/>
        <v>#DIV/0!</v>
      </c>
      <c r="I25" s="45"/>
      <c r="J25" s="45"/>
      <c r="K25" s="45"/>
      <c r="L25" s="45"/>
      <c r="M25" s="46"/>
      <c r="N25" s="46"/>
      <c r="O25" s="46"/>
    </row>
    <row r="26" spans="1:15" x14ac:dyDescent="0.2">
      <c r="A26" s="68">
        <v>5183</v>
      </c>
      <c r="B26" s="47" t="s">
        <v>546</v>
      </c>
      <c r="C26" s="48"/>
      <c r="D26" s="105"/>
      <c r="E26" s="105"/>
      <c r="F26" s="43"/>
      <c r="G26" s="43" t="e">
        <f t="shared" si="6"/>
        <v>#DIV/0!</v>
      </c>
      <c r="H26" s="43" t="e">
        <f t="shared" si="7"/>
        <v>#DIV/0!</v>
      </c>
      <c r="I26" s="45"/>
      <c r="J26" s="45"/>
      <c r="K26" s="45"/>
      <c r="L26" s="45"/>
      <c r="M26" s="46"/>
      <c r="N26" s="46"/>
      <c r="O26" s="46"/>
    </row>
    <row r="27" spans="1:15" x14ac:dyDescent="0.2">
      <c r="A27" s="102" t="s">
        <v>511</v>
      </c>
      <c r="B27" s="103" t="s">
        <v>512</v>
      </c>
      <c r="C27" s="111">
        <f>+C28+C30</f>
        <v>0</v>
      </c>
      <c r="D27" s="114"/>
      <c r="E27" s="114"/>
      <c r="F27" s="111">
        <f>+F28+F30</f>
        <v>0</v>
      </c>
      <c r="G27" s="106" t="e">
        <f t="shared" si="2"/>
        <v>#DIV/0!</v>
      </c>
      <c r="H27" s="106" t="e">
        <f t="shared" si="3"/>
        <v>#DIV/0!</v>
      </c>
      <c r="I27" s="45"/>
      <c r="J27" s="45"/>
      <c r="K27" s="45"/>
      <c r="L27" s="45"/>
      <c r="M27" s="46"/>
      <c r="N27" s="46"/>
      <c r="O27" s="46"/>
    </row>
    <row r="28" spans="1:15" ht="25.5" x14ac:dyDescent="0.2">
      <c r="A28" s="101" t="s">
        <v>513</v>
      </c>
      <c r="B28" s="77" t="s">
        <v>514</v>
      </c>
      <c r="C28" s="104">
        <f>+C29</f>
        <v>0</v>
      </c>
      <c r="D28" s="105"/>
      <c r="E28" s="105"/>
      <c r="F28" s="104">
        <f t="shared" ref="F28" si="9">+F29</f>
        <v>0</v>
      </c>
      <c r="G28" s="75" t="e">
        <f t="shared" si="2"/>
        <v>#DIV/0!</v>
      </c>
      <c r="H28" s="75" t="e">
        <f t="shared" si="3"/>
        <v>#DIV/0!</v>
      </c>
      <c r="I28" s="45"/>
      <c r="J28" s="45"/>
      <c r="K28" s="45"/>
      <c r="L28" s="45"/>
      <c r="M28" s="46"/>
      <c r="N28" s="46"/>
      <c r="O28" s="46"/>
    </row>
    <row r="29" spans="1:15" ht="25.5" x14ac:dyDescent="0.2">
      <c r="A29" s="68" t="s">
        <v>515</v>
      </c>
      <c r="B29" s="47" t="s">
        <v>514</v>
      </c>
      <c r="C29" s="48"/>
      <c r="D29" s="105"/>
      <c r="E29" s="105"/>
      <c r="F29" s="43"/>
      <c r="G29" s="43" t="e">
        <f t="shared" si="2"/>
        <v>#DIV/0!</v>
      </c>
      <c r="H29" s="43" t="e">
        <f t="shared" si="3"/>
        <v>#DIV/0!</v>
      </c>
      <c r="I29" s="45"/>
      <c r="J29" s="45"/>
      <c r="K29" s="45"/>
      <c r="L29" s="45"/>
      <c r="M29" s="46"/>
      <c r="N29" s="46"/>
      <c r="O29" s="46"/>
    </row>
    <row r="30" spans="1:15" ht="25.5" x14ac:dyDescent="0.2">
      <c r="A30" s="101" t="s">
        <v>516</v>
      </c>
      <c r="B30" s="77" t="s">
        <v>517</v>
      </c>
      <c r="C30" s="104">
        <f>+C31</f>
        <v>0</v>
      </c>
      <c r="D30" s="105"/>
      <c r="E30" s="105"/>
      <c r="F30" s="104">
        <f t="shared" ref="F30" si="10">+F31</f>
        <v>0</v>
      </c>
      <c r="G30" s="75" t="e">
        <f t="shared" si="2"/>
        <v>#DIV/0!</v>
      </c>
      <c r="H30" s="75" t="e">
        <f t="shared" si="3"/>
        <v>#DIV/0!</v>
      </c>
      <c r="I30" s="45"/>
      <c r="J30" s="45"/>
      <c r="K30" s="45"/>
      <c r="L30" s="45"/>
      <c r="M30" s="46"/>
      <c r="N30" s="46"/>
      <c r="O30" s="46"/>
    </row>
    <row r="31" spans="1:15" ht="25.5" x14ac:dyDescent="0.2">
      <c r="A31" s="68" t="s">
        <v>518</v>
      </c>
      <c r="B31" s="47" t="s">
        <v>519</v>
      </c>
      <c r="C31" s="43"/>
      <c r="D31" s="105"/>
      <c r="E31" s="105"/>
      <c r="F31" s="43"/>
      <c r="G31" s="43" t="e">
        <f t="shared" si="2"/>
        <v>#DIV/0!</v>
      </c>
      <c r="H31" s="43" t="e">
        <f t="shared" si="3"/>
        <v>#DIV/0!</v>
      </c>
      <c r="I31" s="45"/>
      <c r="J31" s="45"/>
      <c r="K31" s="45"/>
      <c r="L31" s="45"/>
      <c r="M31" s="46"/>
      <c r="N31" s="46"/>
      <c r="O31" s="46"/>
    </row>
    <row r="32" spans="1:15" x14ac:dyDescent="0.2">
      <c r="A32" s="102" t="s">
        <v>520</v>
      </c>
      <c r="B32" s="103" t="s">
        <v>521</v>
      </c>
      <c r="C32" s="106">
        <f>+C33+C35</f>
        <v>0</v>
      </c>
      <c r="D32" s="114"/>
      <c r="E32" s="114"/>
      <c r="F32" s="106">
        <f>+F33+F35</f>
        <v>0</v>
      </c>
      <c r="G32" s="106" t="e">
        <f>+F32/C32*100</f>
        <v>#DIV/0!</v>
      </c>
      <c r="H32" s="106" t="e">
        <f t="shared" si="3"/>
        <v>#DIV/0!</v>
      </c>
      <c r="I32" s="45"/>
      <c r="J32" s="45"/>
      <c r="K32" s="45"/>
      <c r="L32" s="45"/>
      <c r="M32" s="46"/>
      <c r="N32" s="46"/>
      <c r="O32" s="46"/>
    </row>
    <row r="33" spans="1:15" ht="25.5" x14ac:dyDescent="0.2">
      <c r="A33" s="101" t="s">
        <v>522</v>
      </c>
      <c r="B33" s="77" t="s">
        <v>523</v>
      </c>
      <c r="C33" s="104">
        <f>+C34</f>
        <v>0</v>
      </c>
      <c r="D33" s="105"/>
      <c r="E33" s="105"/>
      <c r="F33" s="104">
        <f t="shared" ref="F33" si="11">+F34</f>
        <v>0</v>
      </c>
      <c r="G33" s="75" t="e">
        <f t="shared" si="2"/>
        <v>#DIV/0!</v>
      </c>
      <c r="H33" s="75" t="e">
        <f t="shared" si="3"/>
        <v>#DIV/0!</v>
      </c>
      <c r="I33" s="45"/>
      <c r="J33" s="45"/>
      <c r="K33" s="45"/>
      <c r="L33" s="45"/>
      <c r="M33" s="46"/>
      <c r="N33" s="46"/>
      <c r="O33" s="46"/>
    </row>
    <row r="34" spans="1:15" ht="25.5" x14ac:dyDescent="0.2">
      <c r="A34" s="68" t="s">
        <v>524</v>
      </c>
      <c r="B34" s="47" t="s">
        <v>525</v>
      </c>
      <c r="C34" s="43"/>
      <c r="D34" s="105"/>
      <c r="E34" s="105"/>
      <c r="F34" s="43"/>
      <c r="G34" s="43" t="e">
        <f t="shared" si="2"/>
        <v>#DIV/0!</v>
      </c>
      <c r="H34" s="43" t="e">
        <f t="shared" si="3"/>
        <v>#DIV/0!</v>
      </c>
      <c r="I34" s="46"/>
      <c r="J34" s="46"/>
      <c r="K34" s="46"/>
      <c r="L34" s="46"/>
      <c r="M34" s="46"/>
      <c r="N34" s="46"/>
      <c r="O34" s="46"/>
    </row>
    <row r="35" spans="1:15" ht="25.5" x14ac:dyDescent="0.2">
      <c r="A35" s="101" t="s">
        <v>526</v>
      </c>
      <c r="B35" s="77" t="s">
        <v>527</v>
      </c>
      <c r="C35" s="104">
        <f>+C36</f>
        <v>0</v>
      </c>
      <c r="D35" s="105"/>
      <c r="E35" s="105"/>
      <c r="F35" s="104">
        <f t="shared" ref="F35" si="12">+F36</f>
        <v>0</v>
      </c>
      <c r="G35" s="104" t="e">
        <f t="shared" si="2"/>
        <v>#DIV/0!</v>
      </c>
      <c r="H35" s="104" t="e">
        <f t="shared" si="3"/>
        <v>#DIV/0!</v>
      </c>
      <c r="I35" s="46"/>
      <c r="J35" s="46"/>
      <c r="K35" s="46"/>
      <c r="L35" s="46"/>
      <c r="M35" s="46"/>
      <c r="N35" s="46"/>
      <c r="O35" s="46"/>
    </row>
    <row r="36" spans="1:15" ht="25.5" x14ac:dyDescent="0.2">
      <c r="A36" s="68" t="s">
        <v>528</v>
      </c>
      <c r="B36" s="47" t="s">
        <v>529</v>
      </c>
      <c r="C36" s="43"/>
      <c r="D36" s="105"/>
      <c r="E36" s="105"/>
      <c r="F36" s="43"/>
      <c r="G36" s="43" t="e">
        <f t="shared" si="2"/>
        <v>#DIV/0!</v>
      </c>
      <c r="H36" s="43" t="e">
        <f t="shared" si="3"/>
        <v>#DIV/0!</v>
      </c>
      <c r="I36" s="46"/>
      <c r="J36" s="46"/>
      <c r="K36" s="46"/>
      <c r="L36" s="46"/>
      <c r="M36" s="46"/>
      <c r="N36" s="46"/>
      <c r="O36" s="46"/>
    </row>
  </sheetData>
  <mergeCells count="4">
    <mergeCell ref="A2:K2"/>
    <mergeCell ref="A8:B8"/>
    <mergeCell ref="A7:B7"/>
    <mergeCell ref="A5:H5"/>
  </mergeCells>
  <pageMargins left="0.70866141732283472" right="0.70866141732283472" top="0.35433070866141736" bottom="0.15748031496062992" header="0.31496062992125984" footer="0.31496062992125984"/>
  <pageSetup paperSize="9" scale="8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9"/>
  <sheetViews>
    <sheetView tabSelected="1" topLeftCell="A4" zoomScale="90" zoomScaleNormal="90" workbookViewId="0">
      <selection activeCell="E31" sqref="E31"/>
    </sheetView>
  </sheetViews>
  <sheetFormatPr defaultRowHeight="12.75" x14ac:dyDescent="0.2"/>
  <cols>
    <col min="1" max="1" width="15.85546875" style="31" customWidth="1"/>
    <col min="2" max="2" width="29.42578125" style="34" customWidth="1"/>
    <col min="3" max="3" width="20.140625" style="35" customWidth="1"/>
    <col min="4" max="5" width="17.7109375" style="36" bestFit="1" customWidth="1"/>
    <col min="6" max="6" width="16.5703125" style="35" bestFit="1" customWidth="1"/>
    <col min="7" max="8" width="12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5.85546875" style="31" customWidth="1"/>
    <col min="258" max="258" width="50.7109375" style="31" customWidth="1"/>
    <col min="259" max="259" width="20.140625" style="31" customWidth="1"/>
    <col min="260" max="261" width="17.7109375" style="31" bestFit="1" customWidth="1"/>
    <col min="262" max="262" width="16.5703125" style="31" bestFit="1" customWidth="1"/>
    <col min="263" max="263" width="15.7109375" style="31" bestFit="1" customWidth="1"/>
    <col min="264" max="264" width="18.4257812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5.85546875" style="31" customWidth="1"/>
    <col min="514" max="514" width="50.7109375" style="31" customWidth="1"/>
    <col min="515" max="515" width="20.140625" style="31" customWidth="1"/>
    <col min="516" max="517" width="17.7109375" style="31" bestFit="1" customWidth="1"/>
    <col min="518" max="518" width="16.5703125" style="31" bestFit="1" customWidth="1"/>
    <col min="519" max="519" width="15.7109375" style="31" bestFit="1" customWidth="1"/>
    <col min="520" max="520" width="18.4257812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5.85546875" style="31" customWidth="1"/>
    <col min="770" max="770" width="50.7109375" style="31" customWidth="1"/>
    <col min="771" max="771" width="20.140625" style="31" customWidth="1"/>
    <col min="772" max="773" width="17.7109375" style="31" bestFit="1" customWidth="1"/>
    <col min="774" max="774" width="16.5703125" style="31" bestFit="1" customWidth="1"/>
    <col min="775" max="775" width="15.7109375" style="31" bestFit="1" customWidth="1"/>
    <col min="776" max="776" width="18.4257812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5.85546875" style="31" customWidth="1"/>
    <col min="1026" max="1026" width="50.7109375" style="31" customWidth="1"/>
    <col min="1027" max="1027" width="20.140625" style="31" customWidth="1"/>
    <col min="1028" max="1029" width="17.7109375" style="31" bestFit="1" customWidth="1"/>
    <col min="1030" max="1030" width="16.5703125" style="31" bestFit="1" customWidth="1"/>
    <col min="1031" max="1031" width="15.7109375" style="31" bestFit="1" customWidth="1"/>
    <col min="1032" max="1032" width="18.4257812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5.85546875" style="31" customWidth="1"/>
    <col min="1282" max="1282" width="50.7109375" style="31" customWidth="1"/>
    <col min="1283" max="1283" width="20.140625" style="31" customWidth="1"/>
    <col min="1284" max="1285" width="17.7109375" style="31" bestFit="1" customWidth="1"/>
    <col min="1286" max="1286" width="16.5703125" style="31" bestFit="1" customWidth="1"/>
    <col min="1287" max="1287" width="15.7109375" style="31" bestFit="1" customWidth="1"/>
    <col min="1288" max="1288" width="18.4257812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5.85546875" style="31" customWidth="1"/>
    <col min="1538" max="1538" width="50.7109375" style="31" customWidth="1"/>
    <col min="1539" max="1539" width="20.140625" style="31" customWidth="1"/>
    <col min="1540" max="1541" width="17.7109375" style="31" bestFit="1" customWidth="1"/>
    <col min="1542" max="1542" width="16.5703125" style="31" bestFit="1" customWidth="1"/>
    <col min="1543" max="1543" width="15.7109375" style="31" bestFit="1" customWidth="1"/>
    <col min="1544" max="1544" width="18.4257812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5.85546875" style="31" customWidth="1"/>
    <col min="1794" max="1794" width="50.7109375" style="31" customWidth="1"/>
    <col min="1795" max="1795" width="20.140625" style="31" customWidth="1"/>
    <col min="1796" max="1797" width="17.7109375" style="31" bestFit="1" customWidth="1"/>
    <col min="1798" max="1798" width="16.5703125" style="31" bestFit="1" customWidth="1"/>
    <col min="1799" max="1799" width="15.7109375" style="31" bestFit="1" customWidth="1"/>
    <col min="1800" max="1800" width="18.4257812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5.85546875" style="31" customWidth="1"/>
    <col min="2050" max="2050" width="50.7109375" style="31" customWidth="1"/>
    <col min="2051" max="2051" width="20.140625" style="31" customWidth="1"/>
    <col min="2052" max="2053" width="17.7109375" style="31" bestFit="1" customWidth="1"/>
    <col min="2054" max="2054" width="16.5703125" style="31" bestFit="1" customWidth="1"/>
    <col min="2055" max="2055" width="15.7109375" style="31" bestFit="1" customWidth="1"/>
    <col min="2056" max="2056" width="18.4257812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5.85546875" style="31" customWidth="1"/>
    <col min="2306" max="2306" width="50.7109375" style="31" customWidth="1"/>
    <col min="2307" max="2307" width="20.140625" style="31" customWidth="1"/>
    <col min="2308" max="2309" width="17.7109375" style="31" bestFit="1" customWidth="1"/>
    <col min="2310" max="2310" width="16.5703125" style="31" bestFit="1" customWidth="1"/>
    <col min="2311" max="2311" width="15.7109375" style="31" bestFit="1" customWidth="1"/>
    <col min="2312" max="2312" width="18.4257812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5.85546875" style="31" customWidth="1"/>
    <col min="2562" max="2562" width="50.7109375" style="31" customWidth="1"/>
    <col min="2563" max="2563" width="20.140625" style="31" customWidth="1"/>
    <col min="2564" max="2565" width="17.7109375" style="31" bestFit="1" customWidth="1"/>
    <col min="2566" max="2566" width="16.5703125" style="31" bestFit="1" customWidth="1"/>
    <col min="2567" max="2567" width="15.7109375" style="31" bestFit="1" customWidth="1"/>
    <col min="2568" max="2568" width="18.4257812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5.85546875" style="31" customWidth="1"/>
    <col min="2818" max="2818" width="50.7109375" style="31" customWidth="1"/>
    <col min="2819" max="2819" width="20.140625" style="31" customWidth="1"/>
    <col min="2820" max="2821" width="17.7109375" style="31" bestFit="1" customWidth="1"/>
    <col min="2822" max="2822" width="16.5703125" style="31" bestFit="1" customWidth="1"/>
    <col min="2823" max="2823" width="15.7109375" style="31" bestFit="1" customWidth="1"/>
    <col min="2824" max="2824" width="18.4257812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5.85546875" style="31" customWidth="1"/>
    <col min="3074" max="3074" width="50.7109375" style="31" customWidth="1"/>
    <col min="3075" max="3075" width="20.140625" style="31" customWidth="1"/>
    <col min="3076" max="3077" width="17.7109375" style="31" bestFit="1" customWidth="1"/>
    <col min="3078" max="3078" width="16.5703125" style="31" bestFit="1" customWidth="1"/>
    <col min="3079" max="3079" width="15.7109375" style="31" bestFit="1" customWidth="1"/>
    <col min="3080" max="3080" width="18.4257812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5.85546875" style="31" customWidth="1"/>
    <col min="3330" max="3330" width="50.7109375" style="31" customWidth="1"/>
    <col min="3331" max="3331" width="20.140625" style="31" customWidth="1"/>
    <col min="3332" max="3333" width="17.7109375" style="31" bestFit="1" customWidth="1"/>
    <col min="3334" max="3334" width="16.5703125" style="31" bestFit="1" customWidth="1"/>
    <col min="3335" max="3335" width="15.7109375" style="31" bestFit="1" customWidth="1"/>
    <col min="3336" max="3336" width="18.4257812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5.85546875" style="31" customWidth="1"/>
    <col min="3586" max="3586" width="50.7109375" style="31" customWidth="1"/>
    <col min="3587" max="3587" width="20.140625" style="31" customWidth="1"/>
    <col min="3588" max="3589" width="17.7109375" style="31" bestFit="1" customWidth="1"/>
    <col min="3590" max="3590" width="16.5703125" style="31" bestFit="1" customWidth="1"/>
    <col min="3591" max="3591" width="15.7109375" style="31" bestFit="1" customWidth="1"/>
    <col min="3592" max="3592" width="18.4257812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5.85546875" style="31" customWidth="1"/>
    <col min="3842" max="3842" width="50.7109375" style="31" customWidth="1"/>
    <col min="3843" max="3843" width="20.140625" style="31" customWidth="1"/>
    <col min="3844" max="3845" width="17.7109375" style="31" bestFit="1" customWidth="1"/>
    <col min="3846" max="3846" width="16.5703125" style="31" bestFit="1" customWidth="1"/>
    <col min="3847" max="3847" width="15.7109375" style="31" bestFit="1" customWidth="1"/>
    <col min="3848" max="3848" width="18.4257812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5.85546875" style="31" customWidth="1"/>
    <col min="4098" max="4098" width="50.7109375" style="31" customWidth="1"/>
    <col min="4099" max="4099" width="20.140625" style="31" customWidth="1"/>
    <col min="4100" max="4101" width="17.7109375" style="31" bestFit="1" customWidth="1"/>
    <col min="4102" max="4102" width="16.5703125" style="31" bestFit="1" customWidth="1"/>
    <col min="4103" max="4103" width="15.7109375" style="31" bestFit="1" customWidth="1"/>
    <col min="4104" max="4104" width="18.4257812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5.85546875" style="31" customWidth="1"/>
    <col min="4354" max="4354" width="50.7109375" style="31" customWidth="1"/>
    <col min="4355" max="4355" width="20.140625" style="31" customWidth="1"/>
    <col min="4356" max="4357" width="17.7109375" style="31" bestFit="1" customWidth="1"/>
    <col min="4358" max="4358" width="16.5703125" style="31" bestFit="1" customWidth="1"/>
    <col min="4359" max="4359" width="15.7109375" style="31" bestFit="1" customWidth="1"/>
    <col min="4360" max="4360" width="18.4257812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5.85546875" style="31" customWidth="1"/>
    <col min="4610" max="4610" width="50.7109375" style="31" customWidth="1"/>
    <col min="4611" max="4611" width="20.140625" style="31" customWidth="1"/>
    <col min="4612" max="4613" width="17.7109375" style="31" bestFit="1" customWidth="1"/>
    <col min="4614" max="4614" width="16.5703125" style="31" bestFit="1" customWidth="1"/>
    <col min="4615" max="4615" width="15.7109375" style="31" bestFit="1" customWidth="1"/>
    <col min="4616" max="4616" width="18.4257812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5.85546875" style="31" customWidth="1"/>
    <col min="4866" max="4866" width="50.7109375" style="31" customWidth="1"/>
    <col min="4867" max="4867" width="20.140625" style="31" customWidth="1"/>
    <col min="4868" max="4869" width="17.7109375" style="31" bestFit="1" customWidth="1"/>
    <col min="4870" max="4870" width="16.5703125" style="31" bestFit="1" customWidth="1"/>
    <col min="4871" max="4871" width="15.7109375" style="31" bestFit="1" customWidth="1"/>
    <col min="4872" max="4872" width="18.4257812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5.85546875" style="31" customWidth="1"/>
    <col min="5122" max="5122" width="50.7109375" style="31" customWidth="1"/>
    <col min="5123" max="5123" width="20.140625" style="31" customWidth="1"/>
    <col min="5124" max="5125" width="17.7109375" style="31" bestFit="1" customWidth="1"/>
    <col min="5126" max="5126" width="16.5703125" style="31" bestFit="1" customWidth="1"/>
    <col min="5127" max="5127" width="15.7109375" style="31" bestFit="1" customWidth="1"/>
    <col min="5128" max="5128" width="18.4257812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5.85546875" style="31" customWidth="1"/>
    <col min="5378" max="5378" width="50.7109375" style="31" customWidth="1"/>
    <col min="5379" max="5379" width="20.140625" style="31" customWidth="1"/>
    <col min="5380" max="5381" width="17.7109375" style="31" bestFit="1" customWidth="1"/>
    <col min="5382" max="5382" width="16.5703125" style="31" bestFit="1" customWidth="1"/>
    <col min="5383" max="5383" width="15.7109375" style="31" bestFit="1" customWidth="1"/>
    <col min="5384" max="5384" width="18.4257812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5.85546875" style="31" customWidth="1"/>
    <col min="5634" max="5634" width="50.7109375" style="31" customWidth="1"/>
    <col min="5635" max="5635" width="20.140625" style="31" customWidth="1"/>
    <col min="5636" max="5637" width="17.7109375" style="31" bestFit="1" customWidth="1"/>
    <col min="5638" max="5638" width="16.5703125" style="31" bestFit="1" customWidth="1"/>
    <col min="5639" max="5639" width="15.7109375" style="31" bestFit="1" customWidth="1"/>
    <col min="5640" max="5640" width="18.4257812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5.85546875" style="31" customWidth="1"/>
    <col min="5890" max="5890" width="50.7109375" style="31" customWidth="1"/>
    <col min="5891" max="5891" width="20.140625" style="31" customWidth="1"/>
    <col min="5892" max="5893" width="17.7109375" style="31" bestFit="1" customWidth="1"/>
    <col min="5894" max="5894" width="16.5703125" style="31" bestFit="1" customWidth="1"/>
    <col min="5895" max="5895" width="15.7109375" style="31" bestFit="1" customWidth="1"/>
    <col min="5896" max="5896" width="18.4257812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5.85546875" style="31" customWidth="1"/>
    <col min="6146" max="6146" width="50.7109375" style="31" customWidth="1"/>
    <col min="6147" max="6147" width="20.140625" style="31" customWidth="1"/>
    <col min="6148" max="6149" width="17.7109375" style="31" bestFit="1" customWidth="1"/>
    <col min="6150" max="6150" width="16.5703125" style="31" bestFit="1" customWidth="1"/>
    <col min="6151" max="6151" width="15.7109375" style="31" bestFit="1" customWidth="1"/>
    <col min="6152" max="6152" width="18.4257812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5.85546875" style="31" customWidth="1"/>
    <col min="6402" max="6402" width="50.7109375" style="31" customWidth="1"/>
    <col min="6403" max="6403" width="20.140625" style="31" customWidth="1"/>
    <col min="6404" max="6405" width="17.7109375" style="31" bestFit="1" customWidth="1"/>
    <col min="6406" max="6406" width="16.5703125" style="31" bestFit="1" customWidth="1"/>
    <col min="6407" max="6407" width="15.7109375" style="31" bestFit="1" customWidth="1"/>
    <col min="6408" max="6408" width="18.4257812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5.85546875" style="31" customWidth="1"/>
    <col min="6658" max="6658" width="50.7109375" style="31" customWidth="1"/>
    <col min="6659" max="6659" width="20.140625" style="31" customWidth="1"/>
    <col min="6660" max="6661" width="17.7109375" style="31" bestFit="1" customWidth="1"/>
    <col min="6662" max="6662" width="16.5703125" style="31" bestFit="1" customWidth="1"/>
    <col min="6663" max="6663" width="15.7109375" style="31" bestFit="1" customWidth="1"/>
    <col min="6664" max="6664" width="18.4257812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5.85546875" style="31" customWidth="1"/>
    <col min="6914" max="6914" width="50.7109375" style="31" customWidth="1"/>
    <col min="6915" max="6915" width="20.140625" style="31" customWidth="1"/>
    <col min="6916" max="6917" width="17.7109375" style="31" bestFit="1" customWidth="1"/>
    <col min="6918" max="6918" width="16.5703125" style="31" bestFit="1" customWidth="1"/>
    <col min="6919" max="6919" width="15.7109375" style="31" bestFit="1" customWidth="1"/>
    <col min="6920" max="6920" width="18.4257812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5.85546875" style="31" customWidth="1"/>
    <col min="7170" max="7170" width="50.7109375" style="31" customWidth="1"/>
    <col min="7171" max="7171" width="20.140625" style="31" customWidth="1"/>
    <col min="7172" max="7173" width="17.7109375" style="31" bestFit="1" customWidth="1"/>
    <col min="7174" max="7174" width="16.5703125" style="31" bestFit="1" customWidth="1"/>
    <col min="7175" max="7175" width="15.7109375" style="31" bestFit="1" customWidth="1"/>
    <col min="7176" max="7176" width="18.4257812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5.85546875" style="31" customWidth="1"/>
    <col min="7426" max="7426" width="50.7109375" style="31" customWidth="1"/>
    <col min="7427" max="7427" width="20.140625" style="31" customWidth="1"/>
    <col min="7428" max="7429" width="17.7109375" style="31" bestFit="1" customWidth="1"/>
    <col min="7430" max="7430" width="16.5703125" style="31" bestFit="1" customWidth="1"/>
    <col min="7431" max="7431" width="15.7109375" style="31" bestFit="1" customWidth="1"/>
    <col min="7432" max="7432" width="18.4257812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5.85546875" style="31" customWidth="1"/>
    <col min="7682" max="7682" width="50.7109375" style="31" customWidth="1"/>
    <col min="7683" max="7683" width="20.140625" style="31" customWidth="1"/>
    <col min="7684" max="7685" width="17.7109375" style="31" bestFit="1" customWidth="1"/>
    <col min="7686" max="7686" width="16.5703125" style="31" bestFit="1" customWidth="1"/>
    <col min="7687" max="7687" width="15.7109375" style="31" bestFit="1" customWidth="1"/>
    <col min="7688" max="7688" width="18.4257812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5.85546875" style="31" customWidth="1"/>
    <col min="7938" max="7938" width="50.7109375" style="31" customWidth="1"/>
    <col min="7939" max="7939" width="20.140625" style="31" customWidth="1"/>
    <col min="7940" max="7941" width="17.7109375" style="31" bestFit="1" customWidth="1"/>
    <col min="7942" max="7942" width="16.5703125" style="31" bestFit="1" customWidth="1"/>
    <col min="7943" max="7943" width="15.7109375" style="31" bestFit="1" customWidth="1"/>
    <col min="7944" max="7944" width="18.4257812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5.85546875" style="31" customWidth="1"/>
    <col min="8194" max="8194" width="50.7109375" style="31" customWidth="1"/>
    <col min="8195" max="8195" width="20.140625" style="31" customWidth="1"/>
    <col min="8196" max="8197" width="17.7109375" style="31" bestFit="1" customWidth="1"/>
    <col min="8198" max="8198" width="16.5703125" style="31" bestFit="1" customWidth="1"/>
    <col min="8199" max="8199" width="15.7109375" style="31" bestFit="1" customWidth="1"/>
    <col min="8200" max="8200" width="18.4257812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5.85546875" style="31" customWidth="1"/>
    <col min="8450" max="8450" width="50.7109375" style="31" customWidth="1"/>
    <col min="8451" max="8451" width="20.140625" style="31" customWidth="1"/>
    <col min="8452" max="8453" width="17.7109375" style="31" bestFit="1" customWidth="1"/>
    <col min="8454" max="8454" width="16.5703125" style="31" bestFit="1" customWidth="1"/>
    <col min="8455" max="8455" width="15.7109375" style="31" bestFit="1" customWidth="1"/>
    <col min="8456" max="8456" width="18.4257812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5.85546875" style="31" customWidth="1"/>
    <col min="8706" max="8706" width="50.7109375" style="31" customWidth="1"/>
    <col min="8707" max="8707" width="20.140625" style="31" customWidth="1"/>
    <col min="8708" max="8709" width="17.7109375" style="31" bestFit="1" customWidth="1"/>
    <col min="8710" max="8710" width="16.5703125" style="31" bestFit="1" customWidth="1"/>
    <col min="8711" max="8711" width="15.7109375" style="31" bestFit="1" customWidth="1"/>
    <col min="8712" max="8712" width="18.4257812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5.85546875" style="31" customWidth="1"/>
    <col min="8962" max="8962" width="50.7109375" style="31" customWidth="1"/>
    <col min="8963" max="8963" width="20.140625" style="31" customWidth="1"/>
    <col min="8964" max="8965" width="17.7109375" style="31" bestFit="1" customWidth="1"/>
    <col min="8966" max="8966" width="16.5703125" style="31" bestFit="1" customWidth="1"/>
    <col min="8967" max="8967" width="15.7109375" style="31" bestFit="1" customWidth="1"/>
    <col min="8968" max="8968" width="18.4257812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5.85546875" style="31" customWidth="1"/>
    <col min="9218" max="9218" width="50.7109375" style="31" customWidth="1"/>
    <col min="9219" max="9219" width="20.140625" style="31" customWidth="1"/>
    <col min="9220" max="9221" width="17.7109375" style="31" bestFit="1" customWidth="1"/>
    <col min="9222" max="9222" width="16.5703125" style="31" bestFit="1" customWidth="1"/>
    <col min="9223" max="9223" width="15.7109375" style="31" bestFit="1" customWidth="1"/>
    <col min="9224" max="9224" width="18.4257812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5.85546875" style="31" customWidth="1"/>
    <col min="9474" max="9474" width="50.7109375" style="31" customWidth="1"/>
    <col min="9475" max="9475" width="20.140625" style="31" customWidth="1"/>
    <col min="9476" max="9477" width="17.7109375" style="31" bestFit="1" customWidth="1"/>
    <col min="9478" max="9478" width="16.5703125" style="31" bestFit="1" customWidth="1"/>
    <col min="9479" max="9479" width="15.7109375" style="31" bestFit="1" customWidth="1"/>
    <col min="9480" max="9480" width="18.4257812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5.85546875" style="31" customWidth="1"/>
    <col min="9730" max="9730" width="50.7109375" style="31" customWidth="1"/>
    <col min="9731" max="9731" width="20.140625" style="31" customWidth="1"/>
    <col min="9732" max="9733" width="17.7109375" style="31" bestFit="1" customWidth="1"/>
    <col min="9734" max="9734" width="16.5703125" style="31" bestFit="1" customWidth="1"/>
    <col min="9735" max="9735" width="15.7109375" style="31" bestFit="1" customWidth="1"/>
    <col min="9736" max="9736" width="18.4257812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5.85546875" style="31" customWidth="1"/>
    <col min="9986" max="9986" width="50.7109375" style="31" customWidth="1"/>
    <col min="9987" max="9987" width="20.140625" style="31" customWidth="1"/>
    <col min="9988" max="9989" width="17.7109375" style="31" bestFit="1" customWidth="1"/>
    <col min="9990" max="9990" width="16.5703125" style="31" bestFit="1" customWidth="1"/>
    <col min="9991" max="9991" width="15.7109375" style="31" bestFit="1" customWidth="1"/>
    <col min="9992" max="9992" width="18.4257812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5.85546875" style="31" customWidth="1"/>
    <col min="10242" max="10242" width="50.7109375" style="31" customWidth="1"/>
    <col min="10243" max="10243" width="20.140625" style="31" customWidth="1"/>
    <col min="10244" max="10245" width="17.7109375" style="31" bestFit="1" customWidth="1"/>
    <col min="10246" max="10246" width="16.5703125" style="31" bestFit="1" customWidth="1"/>
    <col min="10247" max="10247" width="15.7109375" style="31" bestFit="1" customWidth="1"/>
    <col min="10248" max="10248" width="18.4257812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5.85546875" style="31" customWidth="1"/>
    <col min="10498" max="10498" width="50.7109375" style="31" customWidth="1"/>
    <col min="10499" max="10499" width="20.140625" style="31" customWidth="1"/>
    <col min="10500" max="10501" width="17.7109375" style="31" bestFit="1" customWidth="1"/>
    <col min="10502" max="10502" width="16.5703125" style="31" bestFit="1" customWidth="1"/>
    <col min="10503" max="10503" width="15.7109375" style="31" bestFit="1" customWidth="1"/>
    <col min="10504" max="10504" width="18.4257812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5.85546875" style="31" customWidth="1"/>
    <col min="10754" max="10754" width="50.7109375" style="31" customWidth="1"/>
    <col min="10755" max="10755" width="20.140625" style="31" customWidth="1"/>
    <col min="10756" max="10757" width="17.7109375" style="31" bestFit="1" customWidth="1"/>
    <col min="10758" max="10758" width="16.5703125" style="31" bestFit="1" customWidth="1"/>
    <col min="10759" max="10759" width="15.7109375" style="31" bestFit="1" customWidth="1"/>
    <col min="10760" max="10760" width="18.4257812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5.85546875" style="31" customWidth="1"/>
    <col min="11010" max="11010" width="50.7109375" style="31" customWidth="1"/>
    <col min="11011" max="11011" width="20.140625" style="31" customWidth="1"/>
    <col min="11012" max="11013" width="17.7109375" style="31" bestFit="1" customWidth="1"/>
    <col min="11014" max="11014" width="16.5703125" style="31" bestFit="1" customWidth="1"/>
    <col min="11015" max="11015" width="15.7109375" style="31" bestFit="1" customWidth="1"/>
    <col min="11016" max="11016" width="18.4257812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5.85546875" style="31" customWidth="1"/>
    <col min="11266" max="11266" width="50.7109375" style="31" customWidth="1"/>
    <col min="11267" max="11267" width="20.140625" style="31" customWidth="1"/>
    <col min="11268" max="11269" width="17.7109375" style="31" bestFit="1" customWidth="1"/>
    <col min="11270" max="11270" width="16.5703125" style="31" bestFit="1" customWidth="1"/>
    <col min="11271" max="11271" width="15.7109375" style="31" bestFit="1" customWidth="1"/>
    <col min="11272" max="11272" width="18.4257812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5.85546875" style="31" customWidth="1"/>
    <col min="11522" max="11522" width="50.7109375" style="31" customWidth="1"/>
    <col min="11523" max="11523" width="20.140625" style="31" customWidth="1"/>
    <col min="11524" max="11525" width="17.7109375" style="31" bestFit="1" customWidth="1"/>
    <col min="11526" max="11526" width="16.5703125" style="31" bestFit="1" customWidth="1"/>
    <col min="11527" max="11527" width="15.7109375" style="31" bestFit="1" customWidth="1"/>
    <col min="11528" max="11528" width="18.4257812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5.85546875" style="31" customWidth="1"/>
    <col min="11778" max="11778" width="50.7109375" style="31" customWidth="1"/>
    <col min="11779" max="11779" width="20.140625" style="31" customWidth="1"/>
    <col min="11780" max="11781" width="17.7109375" style="31" bestFit="1" customWidth="1"/>
    <col min="11782" max="11782" width="16.5703125" style="31" bestFit="1" customWidth="1"/>
    <col min="11783" max="11783" width="15.7109375" style="31" bestFit="1" customWidth="1"/>
    <col min="11784" max="11784" width="18.4257812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5.85546875" style="31" customWidth="1"/>
    <col min="12034" max="12034" width="50.7109375" style="31" customWidth="1"/>
    <col min="12035" max="12035" width="20.140625" style="31" customWidth="1"/>
    <col min="12036" max="12037" width="17.7109375" style="31" bestFit="1" customWidth="1"/>
    <col min="12038" max="12038" width="16.5703125" style="31" bestFit="1" customWidth="1"/>
    <col min="12039" max="12039" width="15.7109375" style="31" bestFit="1" customWidth="1"/>
    <col min="12040" max="12040" width="18.4257812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5.85546875" style="31" customWidth="1"/>
    <col min="12290" max="12290" width="50.7109375" style="31" customWidth="1"/>
    <col min="12291" max="12291" width="20.140625" style="31" customWidth="1"/>
    <col min="12292" max="12293" width="17.7109375" style="31" bestFit="1" customWidth="1"/>
    <col min="12294" max="12294" width="16.5703125" style="31" bestFit="1" customWidth="1"/>
    <col min="12295" max="12295" width="15.7109375" style="31" bestFit="1" customWidth="1"/>
    <col min="12296" max="12296" width="18.4257812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5.85546875" style="31" customWidth="1"/>
    <col min="12546" max="12546" width="50.7109375" style="31" customWidth="1"/>
    <col min="12547" max="12547" width="20.140625" style="31" customWidth="1"/>
    <col min="12548" max="12549" width="17.7109375" style="31" bestFit="1" customWidth="1"/>
    <col min="12550" max="12550" width="16.5703125" style="31" bestFit="1" customWidth="1"/>
    <col min="12551" max="12551" width="15.7109375" style="31" bestFit="1" customWidth="1"/>
    <col min="12552" max="12552" width="18.4257812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5.85546875" style="31" customWidth="1"/>
    <col min="12802" max="12802" width="50.7109375" style="31" customWidth="1"/>
    <col min="12803" max="12803" width="20.140625" style="31" customWidth="1"/>
    <col min="12804" max="12805" width="17.7109375" style="31" bestFit="1" customWidth="1"/>
    <col min="12806" max="12806" width="16.5703125" style="31" bestFit="1" customWidth="1"/>
    <col min="12807" max="12807" width="15.7109375" style="31" bestFit="1" customWidth="1"/>
    <col min="12808" max="12808" width="18.4257812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5.85546875" style="31" customWidth="1"/>
    <col min="13058" max="13058" width="50.7109375" style="31" customWidth="1"/>
    <col min="13059" max="13059" width="20.140625" style="31" customWidth="1"/>
    <col min="13060" max="13061" width="17.7109375" style="31" bestFit="1" customWidth="1"/>
    <col min="13062" max="13062" width="16.5703125" style="31" bestFit="1" customWidth="1"/>
    <col min="13063" max="13063" width="15.7109375" style="31" bestFit="1" customWidth="1"/>
    <col min="13064" max="13064" width="18.4257812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5.85546875" style="31" customWidth="1"/>
    <col min="13314" max="13314" width="50.7109375" style="31" customWidth="1"/>
    <col min="13315" max="13315" width="20.140625" style="31" customWidth="1"/>
    <col min="13316" max="13317" width="17.7109375" style="31" bestFit="1" customWidth="1"/>
    <col min="13318" max="13318" width="16.5703125" style="31" bestFit="1" customWidth="1"/>
    <col min="13319" max="13319" width="15.7109375" style="31" bestFit="1" customWidth="1"/>
    <col min="13320" max="13320" width="18.4257812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5.85546875" style="31" customWidth="1"/>
    <col min="13570" max="13570" width="50.7109375" style="31" customWidth="1"/>
    <col min="13571" max="13571" width="20.140625" style="31" customWidth="1"/>
    <col min="13572" max="13573" width="17.7109375" style="31" bestFit="1" customWidth="1"/>
    <col min="13574" max="13574" width="16.5703125" style="31" bestFit="1" customWidth="1"/>
    <col min="13575" max="13575" width="15.7109375" style="31" bestFit="1" customWidth="1"/>
    <col min="13576" max="13576" width="18.4257812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5.85546875" style="31" customWidth="1"/>
    <col min="13826" max="13826" width="50.7109375" style="31" customWidth="1"/>
    <col min="13827" max="13827" width="20.140625" style="31" customWidth="1"/>
    <col min="13828" max="13829" width="17.7109375" style="31" bestFit="1" customWidth="1"/>
    <col min="13830" max="13830" width="16.5703125" style="31" bestFit="1" customWidth="1"/>
    <col min="13831" max="13831" width="15.7109375" style="31" bestFit="1" customWidth="1"/>
    <col min="13832" max="13832" width="18.4257812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5.85546875" style="31" customWidth="1"/>
    <col min="14082" max="14082" width="50.7109375" style="31" customWidth="1"/>
    <col min="14083" max="14083" width="20.140625" style="31" customWidth="1"/>
    <col min="14084" max="14085" width="17.7109375" style="31" bestFit="1" customWidth="1"/>
    <col min="14086" max="14086" width="16.5703125" style="31" bestFit="1" customWidth="1"/>
    <col min="14087" max="14087" width="15.7109375" style="31" bestFit="1" customWidth="1"/>
    <col min="14088" max="14088" width="18.4257812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5.85546875" style="31" customWidth="1"/>
    <col min="14338" max="14338" width="50.7109375" style="31" customWidth="1"/>
    <col min="14339" max="14339" width="20.140625" style="31" customWidth="1"/>
    <col min="14340" max="14341" width="17.7109375" style="31" bestFit="1" customWidth="1"/>
    <col min="14342" max="14342" width="16.5703125" style="31" bestFit="1" customWidth="1"/>
    <col min="14343" max="14343" width="15.7109375" style="31" bestFit="1" customWidth="1"/>
    <col min="14344" max="14344" width="18.4257812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5.85546875" style="31" customWidth="1"/>
    <col min="14594" max="14594" width="50.7109375" style="31" customWidth="1"/>
    <col min="14595" max="14595" width="20.140625" style="31" customWidth="1"/>
    <col min="14596" max="14597" width="17.7109375" style="31" bestFit="1" customWidth="1"/>
    <col min="14598" max="14598" width="16.5703125" style="31" bestFit="1" customWidth="1"/>
    <col min="14599" max="14599" width="15.7109375" style="31" bestFit="1" customWidth="1"/>
    <col min="14600" max="14600" width="18.4257812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5.85546875" style="31" customWidth="1"/>
    <col min="14850" max="14850" width="50.7109375" style="31" customWidth="1"/>
    <col min="14851" max="14851" width="20.140625" style="31" customWidth="1"/>
    <col min="14852" max="14853" width="17.7109375" style="31" bestFit="1" customWidth="1"/>
    <col min="14854" max="14854" width="16.5703125" style="31" bestFit="1" customWidth="1"/>
    <col min="14855" max="14855" width="15.7109375" style="31" bestFit="1" customWidth="1"/>
    <col min="14856" max="14856" width="18.4257812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5.85546875" style="31" customWidth="1"/>
    <col min="15106" max="15106" width="50.7109375" style="31" customWidth="1"/>
    <col min="15107" max="15107" width="20.140625" style="31" customWidth="1"/>
    <col min="15108" max="15109" width="17.7109375" style="31" bestFit="1" customWidth="1"/>
    <col min="15110" max="15110" width="16.5703125" style="31" bestFit="1" customWidth="1"/>
    <col min="15111" max="15111" width="15.7109375" style="31" bestFit="1" customWidth="1"/>
    <col min="15112" max="15112" width="18.4257812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5.85546875" style="31" customWidth="1"/>
    <col min="15362" max="15362" width="50.7109375" style="31" customWidth="1"/>
    <col min="15363" max="15363" width="20.140625" style="31" customWidth="1"/>
    <col min="15364" max="15365" width="17.7109375" style="31" bestFit="1" customWidth="1"/>
    <col min="15366" max="15366" width="16.5703125" style="31" bestFit="1" customWidth="1"/>
    <col min="15367" max="15367" width="15.7109375" style="31" bestFit="1" customWidth="1"/>
    <col min="15368" max="15368" width="18.4257812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5.85546875" style="31" customWidth="1"/>
    <col min="15618" max="15618" width="50.7109375" style="31" customWidth="1"/>
    <col min="15619" max="15619" width="20.140625" style="31" customWidth="1"/>
    <col min="15620" max="15621" width="17.7109375" style="31" bestFit="1" customWidth="1"/>
    <col min="15622" max="15622" width="16.5703125" style="31" bestFit="1" customWidth="1"/>
    <col min="15623" max="15623" width="15.7109375" style="31" bestFit="1" customWidth="1"/>
    <col min="15624" max="15624" width="18.4257812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5.85546875" style="31" customWidth="1"/>
    <col min="15874" max="15874" width="50.7109375" style="31" customWidth="1"/>
    <col min="15875" max="15875" width="20.140625" style="31" customWidth="1"/>
    <col min="15876" max="15877" width="17.7109375" style="31" bestFit="1" customWidth="1"/>
    <col min="15878" max="15878" width="16.5703125" style="31" bestFit="1" customWidth="1"/>
    <col min="15879" max="15879" width="15.7109375" style="31" bestFit="1" customWidth="1"/>
    <col min="15880" max="15880" width="18.4257812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5.85546875" style="31" customWidth="1"/>
    <col min="16130" max="16130" width="50.7109375" style="31" customWidth="1"/>
    <col min="16131" max="16131" width="20.140625" style="31" customWidth="1"/>
    <col min="16132" max="16133" width="17.7109375" style="31" bestFit="1" customWidth="1"/>
    <col min="16134" max="16134" width="16.5703125" style="31" bestFit="1" customWidth="1"/>
    <col min="16135" max="16135" width="15.7109375" style="31" bestFit="1" customWidth="1"/>
    <col min="16136" max="16136" width="18.4257812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8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146"/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46" t="s">
        <v>259</v>
      </c>
      <c r="B5" s="146"/>
      <c r="C5" s="146"/>
      <c r="D5" s="146"/>
      <c r="E5" s="146"/>
      <c r="F5" s="146"/>
      <c r="G5" s="146"/>
      <c r="H5" s="146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45" t="s">
        <v>3</v>
      </c>
      <c r="B7" s="145"/>
      <c r="C7" s="50" t="s">
        <v>555</v>
      </c>
      <c r="D7" s="50" t="s">
        <v>550</v>
      </c>
      <c r="E7" s="50" t="s">
        <v>551</v>
      </c>
      <c r="F7" s="50" t="s">
        <v>556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x14ac:dyDescent="0.2">
      <c r="A8" s="144">
        <v>1</v>
      </c>
      <c r="B8" s="144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2.75" customHeight="1" x14ac:dyDescent="0.2">
      <c r="A9" s="70" t="s">
        <v>256</v>
      </c>
      <c r="B9" s="70" t="s">
        <v>26</v>
      </c>
      <c r="C9" s="71" t="s">
        <v>28</v>
      </c>
      <c r="D9" s="71" t="s">
        <v>28</v>
      </c>
      <c r="E9" s="71" t="s">
        <v>28</v>
      </c>
      <c r="F9" s="71" t="s">
        <v>28</v>
      </c>
      <c r="G9" s="71" t="s">
        <v>26</v>
      </c>
      <c r="H9" s="71" t="s">
        <v>26</v>
      </c>
      <c r="I9" s="45"/>
      <c r="J9" s="45"/>
      <c r="K9" s="45"/>
      <c r="L9" s="45"/>
      <c r="M9" s="46"/>
      <c r="N9" s="46"/>
      <c r="O9" s="46"/>
    </row>
    <row r="10" spans="1:15" x14ac:dyDescent="0.2">
      <c r="A10" s="102" t="s">
        <v>257</v>
      </c>
      <c r="B10" s="103" t="s">
        <v>26</v>
      </c>
      <c r="C10" s="106">
        <f t="shared" ref="C10:F11" si="0">+C11</f>
        <v>0</v>
      </c>
      <c r="D10" s="107">
        <f t="shared" si="0"/>
        <v>0</v>
      </c>
      <c r="E10" s="107">
        <f t="shared" si="0"/>
        <v>0</v>
      </c>
      <c r="F10" s="106">
        <f t="shared" si="0"/>
        <v>0</v>
      </c>
      <c r="G10" s="106" t="e">
        <f t="shared" ref="G10:G19" si="1">+F10/C10*100</f>
        <v>#DIV/0!</v>
      </c>
      <c r="H10" s="106" t="e">
        <f t="shared" ref="H10:H19" si="2">+F10/E10*100</f>
        <v>#DIV/0!</v>
      </c>
      <c r="I10" s="45"/>
      <c r="J10" s="45"/>
      <c r="K10" s="45"/>
      <c r="L10" s="45"/>
      <c r="M10" s="46"/>
      <c r="N10" s="46"/>
      <c r="O10" s="46"/>
    </row>
    <row r="11" spans="1:15" x14ac:dyDescent="0.2">
      <c r="A11" s="101" t="s">
        <v>57</v>
      </c>
      <c r="B11" s="77" t="s">
        <v>58</v>
      </c>
      <c r="C11" s="104">
        <f t="shared" si="0"/>
        <v>0</v>
      </c>
      <c r="D11" s="105">
        <f t="shared" si="0"/>
        <v>0</v>
      </c>
      <c r="E11" s="105">
        <f t="shared" si="0"/>
        <v>0</v>
      </c>
      <c r="F11" s="104">
        <f t="shared" si="0"/>
        <v>0</v>
      </c>
      <c r="G11" s="104" t="e">
        <f t="shared" si="1"/>
        <v>#DIV/0!</v>
      </c>
      <c r="H11" s="104" t="e">
        <f t="shared" si="2"/>
        <v>#DIV/0!</v>
      </c>
      <c r="I11" s="45"/>
      <c r="J11" s="45"/>
      <c r="K11" s="45"/>
      <c r="L11" s="45"/>
      <c r="M11" s="46"/>
      <c r="N11" s="46"/>
      <c r="O11" s="46"/>
    </row>
    <row r="12" spans="1:15" x14ac:dyDescent="0.2">
      <c r="A12" s="68" t="s">
        <v>60</v>
      </c>
      <c r="B12" s="63" t="s">
        <v>61</v>
      </c>
      <c r="C12" s="43"/>
      <c r="D12" s="44"/>
      <c r="E12" s="44"/>
      <c r="F12" s="43"/>
      <c r="G12" s="43" t="e">
        <f t="shared" si="1"/>
        <v>#DIV/0!</v>
      </c>
      <c r="H12" s="43" t="e">
        <f t="shared" si="2"/>
        <v>#DIV/0!</v>
      </c>
      <c r="I12" s="45"/>
      <c r="J12" s="45"/>
      <c r="K12" s="45"/>
      <c r="L12" s="45"/>
      <c r="M12" s="46"/>
      <c r="N12" s="46"/>
      <c r="O12" s="46"/>
    </row>
    <row r="13" spans="1:15" x14ac:dyDescent="0.2">
      <c r="A13" s="102" t="s">
        <v>508</v>
      </c>
      <c r="B13" s="103" t="s">
        <v>26</v>
      </c>
      <c r="C13" s="106">
        <f>+C14+C16+C18</f>
        <v>0</v>
      </c>
      <c r="D13" s="107">
        <f>+D14+D16+D18</f>
        <v>0</v>
      </c>
      <c r="E13" s="107">
        <f>+E14+E16+E18</f>
        <v>0</v>
      </c>
      <c r="F13" s="106">
        <f>+F14+F16+F18</f>
        <v>0</v>
      </c>
      <c r="G13" s="106" t="e">
        <f t="shared" si="1"/>
        <v>#DIV/0!</v>
      </c>
      <c r="H13" s="106" t="e">
        <f t="shared" si="2"/>
        <v>#DIV/0!</v>
      </c>
      <c r="I13" s="45"/>
      <c r="J13" s="45"/>
      <c r="K13" s="45"/>
      <c r="L13" s="45"/>
      <c r="M13" s="46"/>
      <c r="N13" s="46"/>
      <c r="O13" s="46"/>
    </row>
    <row r="14" spans="1:15" x14ac:dyDescent="0.2">
      <c r="A14" s="101" t="s">
        <v>81</v>
      </c>
      <c r="B14" s="77" t="s">
        <v>485</v>
      </c>
      <c r="C14" s="104">
        <f>+C15</f>
        <v>0</v>
      </c>
      <c r="D14" s="105">
        <f>+D15</f>
        <v>0</v>
      </c>
      <c r="E14" s="105">
        <f>+E15</f>
        <v>0</v>
      </c>
      <c r="F14" s="104">
        <f>+F15</f>
        <v>0</v>
      </c>
      <c r="G14" s="104" t="e">
        <f t="shared" si="1"/>
        <v>#DIV/0!</v>
      </c>
      <c r="H14" s="104" t="e">
        <f t="shared" si="2"/>
        <v>#DIV/0!</v>
      </c>
      <c r="I14" s="45"/>
      <c r="J14" s="45"/>
      <c r="K14" s="45"/>
      <c r="L14" s="45"/>
      <c r="M14" s="46"/>
      <c r="N14" s="46"/>
      <c r="O14" s="46"/>
    </row>
    <row r="15" spans="1:15" x14ac:dyDescent="0.2">
      <c r="A15" s="68" t="s">
        <v>83</v>
      </c>
      <c r="B15" s="63" t="s">
        <v>485</v>
      </c>
      <c r="C15" s="43"/>
      <c r="D15" s="44"/>
      <c r="E15" s="44"/>
      <c r="F15" s="43"/>
      <c r="G15" s="43" t="e">
        <f t="shared" si="1"/>
        <v>#DIV/0!</v>
      </c>
      <c r="H15" s="43" t="e">
        <f t="shared" si="2"/>
        <v>#DIV/0!</v>
      </c>
      <c r="I15" s="46"/>
      <c r="J15" s="46"/>
      <c r="K15" s="46"/>
      <c r="L15" s="46"/>
      <c r="M15" s="46"/>
      <c r="N15" s="46"/>
      <c r="O15" s="46"/>
    </row>
    <row r="16" spans="1:15" x14ac:dyDescent="0.2">
      <c r="A16" s="101" t="s">
        <v>57</v>
      </c>
      <c r="B16" s="77" t="s">
        <v>58</v>
      </c>
      <c r="C16" s="104">
        <f>+C17</f>
        <v>0</v>
      </c>
      <c r="D16" s="105">
        <f>+D17</f>
        <v>0</v>
      </c>
      <c r="E16" s="105">
        <f>+E17</f>
        <v>0</v>
      </c>
      <c r="F16" s="104">
        <f>+F17</f>
        <v>0</v>
      </c>
      <c r="G16" s="104" t="e">
        <f t="shared" si="1"/>
        <v>#DIV/0!</v>
      </c>
      <c r="H16" s="104" t="e">
        <f t="shared" si="2"/>
        <v>#DIV/0!</v>
      </c>
      <c r="I16" s="45"/>
      <c r="J16" s="45"/>
      <c r="K16" s="45"/>
      <c r="L16" s="45"/>
      <c r="M16" s="46"/>
      <c r="N16" s="46"/>
      <c r="O16" s="46"/>
    </row>
    <row r="17" spans="1:15" x14ac:dyDescent="0.2">
      <c r="A17" s="68" t="s">
        <v>60</v>
      </c>
      <c r="B17" s="63" t="s">
        <v>61</v>
      </c>
      <c r="C17" s="43"/>
      <c r="D17" s="44"/>
      <c r="E17" s="44"/>
      <c r="F17" s="43"/>
      <c r="G17" s="43" t="e">
        <f t="shared" si="1"/>
        <v>#DIV/0!</v>
      </c>
      <c r="H17" s="43" t="e">
        <f t="shared" si="2"/>
        <v>#DIV/0!</v>
      </c>
      <c r="I17" s="46"/>
      <c r="J17" s="46"/>
      <c r="K17" s="46"/>
      <c r="L17" s="46"/>
      <c r="M17" s="46"/>
      <c r="N17" s="46"/>
      <c r="O17" s="46"/>
    </row>
    <row r="18" spans="1:15" x14ac:dyDescent="0.2">
      <c r="A18" s="101" t="s">
        <v>62</v>
      </c>
      <c r="B18" s="77" t="s">
        <v>63</v>
      </c>
      <c r="C18" s="104">
        <f>+C19</f>
        <v>0</v>
      </c>
      <c r="D18" s="105">
        <f>+D19</f>
        <v>0</v>
      </c>
      <c r="E18" s="105">
        <f>+E19</f>
        <v>0</v>
      </c>
      <c r="F18" s="104">
        <f>+F19</f>
        <v>0</v>
      </c>
      <c r="G18" s="104" t="e">
        <f t="shared" si="1"/>
        <v>#DIV/0!</v>
      </c>
      <c r="H18" s="104" t="e">
        <f t="shared" si="2"/>
        <v>#DIV/0!</v>
      </c>
      <c r="I18" s="45"/>
      <c r="J18" s="45"/>
      <c r="K18" s="45"/>
      <c r="L18" s="45"/>
      <c r="M18" s="46"/>
      <c r="N18" s="46"/>
      <c r="O18" s="46"/>
    </row>
    <row r="19" spans="1:15" x14ac:dyDescent="0.2">
      <c r="A19" s="68" t="s">
        <v>75</v>
      </c>
      <c r="B19" s="63" t="s">
        <v>76</v>
      </c>
      <c r="C19" s="43"/>
      <c r="D19" s="44"/>
      <c r="E19" s="44"/>
      <c r="F19" s="43"/>
      <c r="G19" s="43" t="e">
        <f t="shared" si="1"/>
        <v>#DIV/0!</v>
      </c>
      <c r="H19" s="43" t="e">
        <f t="shared" si="2"/>
        <v>#DIV/0!</v>
      </c>
      <c r="I19" s="46"/>
      <c r="J19" s="46"/>
      <c r="K19" s="46"/>
      <c r="L19" s="46"/>
      <c r="M19" s="46"/>
      <c r="N19" s="46"/>
      <c r="O19" s="46"/>
    </row>
  </sheetData>
  <mergeCells count="4">
    <mergeCell ref="A2:K2"/>
    <mergeCell ref="A8:B8"/>
    <mergeCell ref="A7:B7"/>
    <mergeCell ref="A5:H5"/>
  </mergeCells>
  <pageMargins left="0.7" right="0.7" top="0.75" bottom="0.75" header="0.3" footer="0.3"/>
  <pageSetup paperSize="9"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4</vt:i4>
      </vt:variant>
    </vt:vector>
  </HeadingPairs>
  <TitlesOfParts>
    <vt:vector size="11" baseType="lpstr">
      <vt:lpstr>A. SAŽETAK</vt:lpstr>
      <vt:lpstr>A.1 PRIHODI EK</vt:lpstr>
      <vt:lpstr>A.1 RASHODI EK</vt:lpstr>
      <vt:lpstr>A.2 PRIHODI I RASHODI IF</vt:lpstr>
      <vt:lpstr>A.3 RASHODI FUNKC</vt:lpstr>
      <vt:lpstr>B.1 RAČUN FINANC EK</vt:lpstr>
      <vt:lpstr>B.2 RAČUN FINANC IF</vt:lpstr>
      <vt:lpstr>'A.1 PRIHODI EK'!Ispis_naslova</vt:lpstr>
      <vt:lpstr>'A.1 RASHODI EK'!Ispis_naslova</vt:lpstr>
      <vt:lpstr>'A.2 PRIHODI I RASHODI IF'!Ispis_naslova</vt:lpstr>
      <vt:lpstr>'B.1 RAČUN FINANC EK'!Ispis_naslova</vt:lpstr>
    </vt:vector>
  </TitlesOfParts>
  <Company>MZO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</dc:creator>
  <cp:lastModifiedBy>knjiga</cp:lastModifiedBy>
  <cp:lastPrinted>2025-03-28T06:23:18Z</cp:lastPrinted>
  <dcterms:created xsi:type="dcterms:W3CDTF">2024-02-22T20:30:43Z</dcterms:created>
  <dcterms:modified xsi:type="dcterms:W3CDTF">2025-03-28T06:23:44Z</dcterms:modified>
</cp:coreProperties>
</file>